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1985"/>
  </bookViews>
  <sheets>
    <sheet name="Дин. с начала года" sheetId="1" r:id="rId1"/>
  </sheets>
  <externalReferences>
    <externalReference r:id="rId2"/>
  </externalReferences>
  <definedNames>
    <definedName name="Z_22F1C44F_8FD1_4B83_B44B_F5C3835E4097_.wvu.Rows" localSheetId="0" hidden="1">'Дин. с начала года'!$54:$54</definedName>
    <definedName name="Z_B2BADA6D_5631_45B6_B12B_C505C0E4BC33_.wvu.Rows" localSheetId="0" hidden="1">'Дин. с начала года'!$54:$54</definedName>
    <definedName name="МО">[1]Ярм!$C$4:$AT$4</definedName>
    <definedName name="_xlnm.Print_Area" localSheetId="0">'Дин. с начала года'!$A$1:$K$51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/>
  <c r="K48"/>
  <c r="K49"/>
  <c r="K50"/>
  <c r="K51"/>
  <c r="H47"/>
  <c r="H48"/>
  <c r="H49"/>
  <c r="H50"/>
  <c r="H51"/>
  <c r="E42"/>
  <c r="E43"/>
  <c r="E44"/>
  <c r="E45"/>
  <c r="E46"/>
  <c r="E47"/>
  <c r="E48"/>
  <c r="E49"/>
  <c r="E50"/>
  <c r="E51"/>
  <c r="J46"/>
  <c r="K46" s="1"/>
  <c r="G46"/>
  <c r="H46" s="1"/>
  <c r="B46"/>
  <c r="J45"/>
  <c r="K45" s="1"/>
  <c r="G45"/>
  <c r="H45" s="1"/>
  <c r="B45"/>
  <c r="J44"/>
  <c r="K44" s="1"/>
  <c r="G44"/>
  <c r="H44" s="1"/>
  <c r="B44"/>
  <c r="J43"/>
  <c r="K43" s="1"/>
  <c r="G43"/>
  <c r="H43" s="1"/>
  <c r="B43"/>
  <c r="J42"/>
  <c r="K42" s="1"/>
  <c r="G42"/>
  <c r="H42" s="1"/>
  <c r="B42"/>
  <c r="J41"/>
  <c r="K41" s="1"/>
  <c r="G41"/>
  <c r="H41" s="1"/>
  <c r="D41"/>
  <c r="E41" s="1"/>
  <c r="B41"/>
  <c r="J40"/>
  <c r="K40" s="1"/>
  <c r="G40"/>
  <c r="H40" s="1"/>
  <c r="D40"/>
  <c r="E40" s="1"/>
  <c r="B40"/>
  <c r="J39"/>
  <c r="K39" s="1"/>
  <c r="G39"/>
  <c r="H39" s="1"/>
  <c r="D39"/>
  <c r="E39" s="1"/>
  <c r="B39"/>
  <c r="J38"/>
  <c r="K38" s="1"/>
  <c r="G38"/>
  <c r="H38" s="1"/>
  <c r="D38"/>
  <c r="E38" s="1"/>
  <c r="B38"/>
  <c r="J37"/>
  <c r="K37" s="1"/>
  <c r="G37"/>
  <c r="H37" s="1"/>
  <c r="D37"/>
  <c r="E37" s="1"/>
  <c r="B37"/>
  <c r="J36"/>
  <c r="K36" s="1"/>
  <c r="G36"/>
  <c r="H36" s="1"/>
  <c r="D36"/>
  <c r="E36" s="1"/>
  <c r="B36"/>
  <c r="J35"/>
  <c r="K35" s="1"/>
  <c r="G35"/>
  <c r="H35" s="1"/>
  <c r="D35"/>
  <c r="E35" s="1"/>
  <c r="B35"/>
  <c r="J34"/>
  <c r="K34" s="1"/>
  <c r="G34"/>
  <c r="H34" s="1"/>
  <c r="D34"/>
  <c r="E34" s="1"/>
  <c r="B34"/>
  <c r="J33"/>
  <c r="K33" s="1"/>
  <c r="G33"/>
  <c r="H33" s="1"/>
  <c r="D33"/>
  <c r="E33" s="1"/>
  <c r="B33"/>
  <c r="J32"/>
  <c r="K32" s="1"/>
  <c r="G32"/>
  <c r="H32" s="1"/>
  <c r="D32"/>
  <c r="E32" s="1"/>
  <c r="B32"/>
  <c r="J31"/>
  <c r="K31" s="1"/>
  <c r="G31"/>
  <c r="H31" s="1"/>
  <c r="D31"/>
  <c r="E31" s="1"/>
  <c r="B31"/>
  <c r="J30"/>
  <c r="K30" s="1"/>
  <c r="G30"/>
  <c r="H30" s="1"/>
  <c r="D30"/>
  <c r="E30" s="1"/>
  <c r="B30"/>
  <c r="J29"/>
  <c r="K29" s="1"/>
  <c r="G29"/>
  <c r="H29" s="1"/>
  <c r="D29"/>
  <c r="E29" s="1"/>
  <c r="B29"/>
  <c r="J28"/>
  <c r="K28" s="1"/>
  <c r="G28"/>
  <c r="H28" s="1"/>
  <c r="D28"/>
  <c r="E28" s="1"/>
  <c r="B28"/>
  <c r="J27"/>
  <c r="K27" s="1"/>
  <c r="G27"/>
  <c r="H27" s="1"/>
  <c r="D27"/>
  <c r="E27" s="1"/>
  <c r="B27"/>
  <c r="J26"/>
  <c r="K26" s="1"/>
  <c r="G26"/>
  <c r="H26" s="1"/>
  <c r="D26"/>
  <c r="E26" s="1"/>
  <c r="B26"/>
  <c r="J25"/>
  <c r="K25" s="1"/>
  <c r="G25"/>
  <c r="H25" s="1"/>
  <c r="D25"/>
  <c r="E25" s="1"/>
  <c r="B25"/>
  <c r="J24"/>
  <c r="K24" s="1"/>
  <c r="G24"/>
  <c r="H24" s="1"/>
  <c r="D24"/>
  <c r="E24" s="1"/>
  <c r="B24"/>
  <c r="J23"/>
  <c r="K23" s="1"/>
  <c r="G23"/>
  <c r="H23" s="1"/>
  <c r="D23"/>
  <c r="E23" s="1"/>
  <c r="B23"/>
  <c r="J22"/>
  <c r="K22" s="1"/>
  <c r="G22"/>
  <c r="H22" s="1"/>
  <c r="D22"/>
  <c r="E22" s="1"/>
  <c r="B22"/>
  <c r="J21"/>
  <c r="K21" s="1"/>
  <c r="G21"/>
  <c r="H21" s="1"/>
  <c r="D21"/>
  <c r="E21" s="1"/>
  <c r="B21"/>
  <c r="J20"/>
  <c r="K20" s="1"/>
  <c r="G20"/>
  <c r="H20" s="1"/>
  <c r="D20"/>
  <c r="E20" s="1"/>
  <c r="B20"/>
  <c r="J19"/>
  <c r="K19" s="1"/>
  <c r="G19"/>
  <c r="H19" s="1"/>
  <c r="D19"/>
  <c r="E19" s="1"/>
  <c r="B19"/>
  <c r="J18"/>
  <c r="K18" s="1"/>
  <c r="G18"/>
  <c r="H18" s="1"/>
  <c r="D18"/>
  <c r="E18" s="1"/>
  <c r="B18"/>
  <c r="J17"/>
  <c r="K17" s="1"/>
  <c r="G17"/>
  <c r="H17" s="1"/>
  <c r="D17"/>
  <c r="E17" s="1"/>
  <c r="B17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J16"/>
  <c r="K16" s="1"/>
  <c r="G16"/>
  <c r="H16" s="1"/>
  <c r="D16"/>
  <c r="E16" s="1"/>
  <c r="B16"/>
  <c r="J15"/>
  <c r="K15" s="1"/>
  <c r="G15"/>
  <c r="H15" s="1"/>
  <c r="D15"/>
  <c r="E15" s="1"/>
  <c r="B15"/>
  <c r="J14"/>
  <c r="K14" s="1"/>
  <c r="G14"/>
  <c r="H14" s="1"/>
  <c r="D14"/>
  <c r="E14" s="1"/>
  <c r="B14"/>
  <c r="J13"/>
  <c r="K13" s="1"/>
  <c r="G13"/>
  <c r="H13" s="1"/>
  <c r="D13"/>
  <c r="E13" s="1"/>
  <c r="B13"/>
  <c r="J12"/>
  <c r="K12" s="1"/>
  <c r="G12"/>
  <c r="H12" s="1"/>
  <c r="D12"/>
  <c r="E12" s="1"/>
  <c r="J11"/>
  <c r="K11" s="1"/>
  <c r="G11"/>
  <c r="D11"/>
  <c r="E11" s="1"/>
  <c r="J10"/>
  <c r="K10" s="1"/>
  <c r="G10"/>
  <c r="H10" s="1"/>
  <c r="D10"/>
  <c r="E10" s="1"/>
  <c r="B10"/>
  <c r="J9"/>
  <c r="K9" s="1"/>
  <c r="G9"/>
  <c r="H9" s="1"/>
  <c r="D9"/>
  <c r="E9" s="1"/>
  <c r="B9"/>
  <c r="F8"/>
  <c r="G8" s="1"/>
  <c r="H8" s="1"/>
  <c r="I8" s="1"/>
  <c r="J8" s="1"/>
  <c r="K8" s="1"/>
  <c r="K6"/>
  <c r="I6"/>
  <c r="F6"/>
  <c r="D6"/>
  <c r="J6" s="1"/>
  <c r="G6" l="1"/>
</calcChain>
</file>

<file path=xl/sharedStrings.xml><?xml version="1.0" encoding="utf-8"?>
<sst xmlns="http://schemas.openxmlformats.org/spreadsheetml/2006/main" count="56" uniqueCount="21">
  <si>
    <t>Наименование товара</t>
  </si>
  <si>
    <t>Оптово-отпускные цены предприятий производителей</t>
  </si>
  <si>
    <t>Оптово-отпускные цены  предприятий оптовой торговли</t>
  </si>
  <si>
    <t>Розничные цены</t>
  </si>
  <si>
    <t>25 декабря 2019 года</t>
  </si>
  <si>
    <t>Индекс , %</t>
  </si>
  <si>
    <t>А</t>
  </si>
  <si>
    <t>Б</t>
  </si>
  <si>
    <t>х</t>
  </si>
  <si>
    <t>-</t>
  </si>
  <si>
    <t>Бензин Аи-92 (Регуляр) (оптовые цены - руб. за 1т, розничные - руб. за 1л)</t>
  </si>
  <si>
    <t>Бензин Аи-95 (Премиум) (оптовые цены руб. за 1т, розничные - руб. за 1л)</t>
  </si>
  <si>
    <t>Дизельное топливо летнее с содержанием серы не более  0,05 % (оптовая - за тонну, розничная - за литр)</t>
  </si>
  <si>
    <t>Дизельное топливо зимнее с содержанием серы  не более 0,05 % (оптовая - за тонну, розничная - за литр)</t>
  </si>
  <si>
    <t>Сжиженный углеводородный газ для заправки автотранспорта (оптовые цены - руб. за 1т, розничные - руб. за 1л)</t>
  </si>
  <si>
    <r>
      <t xml:space="preserve">Данные РЭК-департамента цен и тарифов Краснодарского края о </t>
    </r>
    <r>
      <rPr>
        <b/>
        <sz val="15"/>
        <rFont val="Times New Roman"/>
        <family val="1"/>
        <charset val="204"/>
      </rPr>
      <t xml:space="preserve">среднекраевых уровнях оптово-отпускных цен предприятий производителей и </t>
    </r>
    <r>
      <rPr>
        <b/>
        <sz val="15"/>
        <rFont val="Times New Roman"/>
        <family val="1"/>
      </rPr>
      <t>розничных цен по состоянию на 25 декабря 2019 года и 1 апреля 2020 года</t>
    </r>
  </si>
  <si>
    <t>Таблица 1</t>
  </si>
  <si>
    <t>(с НДС)</t>
  </si>
  <si>
    <r>
      <t xml:space="preserve">Хлебобулочные изделия из пшеничной муки высшего сорта (Батон), руб. за </t>
    </r>
    <r>
      <rPr>
        <sz val="14"/>
        <rFont val="Times New Roman"/>
        <family val="1"/>
        <charset val="204"/>
      </rPr>
      <t>1кг</t>
    </r>
  </si>
  <si>
    <t xml:space="preserve">Хлеб пшеничный формовой из муки 1-го сорта, руб. за 1 кг </t>
  </si>
  <si>
    <t>№ п/п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</si>
</sst>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b/>
      <sz val="15"/>
      <name val="Times New Roman"/>
      <family val="1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sz val="15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16" fillId="2" borderId="1" xfId="0" applyNumberFormat="1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164" fontId="16" fillId="2" borderId="0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/>
    <xf numFmtId="0" fontId="0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7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14" fillId="2" borderId="0" xfId="0" applyFont="1" applyFill="1" applyBorder="1" applyAlignment="1">
      <alignment horizontal="center" vertical="top" wrapText="1"/>
    </xf>
    <xf numFmtId="0" fontId="15" fillId="2" borderId="0" xfId="0" applyFont="1" applyFill="1" applyBorder="1" applyAlignment="1">
      <alignment horizontal="left" vertical="top" wrapText="1"/>
    </xf>
    <xf numFmtId="49" fontId="14" fillId="2" borderId="0" xfId="0" applyNumberFormat="1" applyFont="1" applyFill="1" applyBorder="1" applyAlignment="1">
      <alignment horizontal="left" vertical="center"/>
    </xf>
    <xf numFmtId="2" fontId="14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4" fontId="18" fillId="2" borderId="0" xfId="0" applyNumberFormat="1" applyFont="1" applyFill="1" applyBorder="1" applyAlignment="1">
      <alignment vertical="center"/>
    </xf>
    <xf numFmtId="0" fontId="18" fillId="2" borderId="0" xfId="0" applyFont="1" applyFill="1" applyAlignment="1"/>
    <xf numFmtId="0" fontId="18" fillId="2" borderId="0" xfId="0" applyFont="1" applyFill="1" applyAlignment="1">
      <alignment horizontal="right"/>
    </xf>
    <xf numFmtId="4" fontId="19" fillId="2" borderId="0" xfId="0" applyNumberFormat="1" applyFont="1" applyFill="1" applyBorder="1"/>
    <xf numFmtId="0" fontId="18" fillId="2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vertical="center"/>
    </xf>
    <xf numFmtId="164" fontId="20" fillId="2" borderId="0" xfId="0" applyNumberFormat="1" applyFont="1" applyFill="1" applyBorder="1" applyAlignment="1">
      <alignment horizontal="center" vertical="center"/>
    </xf>
    <xf numFmtId="2" fontId="20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right" vertical="center"/>
    </xf>
    <xf numFmtId="0" fontId="19" fillId="2" borderId="5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0;&#1086;&#1085;&#1090;&#1088;&#1086;&#1083;&#1100;&#1085;&#1099;&#1077;%20&#1084;&#1077;&#1088;&#1086;&#1087;&#1088;&#1080;&#1103;&#1090;&#1080;&#1103;\2020%20&#1075;&#1086;&#1076;\1.%20&#1045;&#1078;&#1077;&#1085;&#1077;&#1076;&#1077;&#1083;&#1100;&#1085;&#1072;&#1103;%20&#1080;&#1085;&#1092;&#1086;&#1088;&#1084;&#1072;&#1094;&#1080;&#1103;\12.%2001.04.2020\&#1057;&#1074;&#1086;&#1076;%20&#1085;&#1072;%2001.04.20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озн.свод"/>
      <sheetName val="опт. и  розн. свод"/>
      <sheetName val="авт. т"/>
      <sheetName val="полн. свод "/>
      <sheetName val="Для сайта новая"/>
      <sheetName val="ярмар на сайт"/>
      <sheetName val="Яйца за 2 месяца"/>
      <sheetName val="Дин. с начала года"/>
      <sheetName val="Дин. за нед с опт торг"/>
      <sheetName val="для МСХ"/>
      <sheetName val="Для ДПС"/>
      <sheetName val="Для прокуратуры"/>
      <sheetName val="ЯРМ для прокуратуры"/>
      <sheetName val="пп"/>
      <sheetName val="пп ср"/>
      <sheetName val="пот"/>
      <sheetName val="пот ср"/>
      <sheetName val="роз"/>
      <sheetName val="роз срав"/>
      <sheetName val="Ярм"/>
      <sheetName val="ярм и розн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</sheetNames>
    <sheetDataSet>
      <sheetData sheetId="0">
        <row r="5">
          <cell r="I5" t="str">
            <v>1 апреля 2020 года</v>
          </cell>
        </row>
      </sheetData>
      <sheetData sheetId="1"/>
      <sheetData sheetId="2"/>
      <sheetData sheetId="3">
        <row r="7">
          <cell r="B7" t="str">
            <v>Мука пшеничная 1-го сорта, руб. за 1кг</v>
          </cell>
          <cell r="C7">
            <v>24.285</v>
          </cell>
          <cell r="D7">
            <v>17.978888888888889</v>
          </cell>
          <cell r="F7">
            <v>29.90451612903226</v>
          </cell>
        </row>
        <row r="8">
          <cell r="B8" t="str">
            <v>Мука пшеничная высшего сорта, руб. за 1кг</v>
          </cell>
          <cell r="C8">
            <v>27.237857142857141</v>
          </cell>
          <cell r="D8">
            <v>19.287777777777777</v>
          </cell>
          <cell r="F8">
            <v>36.726403236914592</v>
          </cell>
        </row>
        <row r="9">
          <cell r="C9" t="str">
            <v>х</v>
          </cell>
          <cell r="D9">
            <v>45.27</v>
          </cell>
          <cell r="F9">
            <v>50.95</v>
          </cell>
        </row>
        <row r="10">
          <cell r="C10">
            <v>71.677500000000009</v>
          </cell>
          <cell r="D10">
            <v>59.99</v>
          </cell>
          <cell r="F10">
            <v>72.445206611570242</v>
          </cell>
        </row>
        <row r="11">
          <cell r="B11" t="str">
            <v xml:space="preserve">Хлеб ржаной, ржано-пшеничный (Дарницкий, Бородинский), руб. за 1 кг </v>
          </cell>
          <cell r="C11">
            <v>57.58</v>
          </cell>
          <cell r="D11">
            <v>49.977586206896561</v>
          </cell>
          <cell r="F11">
            <v>63.053481404958688</v>
          </cell>
        </row>
        <row r="12">
          <cell r="B12" t="str">
            <v>Молоко питьевое 2,5% жирности пастеризованное в полиэтиленовом пакете, руб. за 1л</v>
          </cell>
          <cell r="C12">
            <v>42.087909356725149</v>
          </cell>
          <cell r="D12">
            <v>41.895454545454548</v>
          </cell>
          <cell r="F12">
            <v>49.120120523415977</v>
          </cell>
        </row>
        <row r="13">
          <cell r="B13" t="str">
            <v>Молоко питьевое 2,5% жирности пастеризованное в картонном пакете (тетра-брик, пюр-пак, элопак и др.)., руб. за  1л</v>
          </cell>
          <cell r="C13">
            <v>49.955388291517323</v>
          </cell>
          <cell r="D13" t="str">
            <v>-</v>
          </cell>
          <cell r="F13">
            <v>70.413025793650789</v>
          </cell>
        </row>
        <row r="14">
          <cell r="B14" t="str">
            <v>Молоко питьевое 3,2% жирности пастеризованное в полиэтиленовом пакете, руб. за 1л</v>
          </cell>
          <cell r="C14">
            <v>49.256026176552496</v>
          </cell>
          <cell r="D14">
            <v>47.256</v>
          </cell>
          <cell r="F14">
            <v>57.397521367521364</v>
          </cell>
        </row>
        <row r="15">
          <cell r="B15" t="str">
            <v>Молоко питьевое 3,2-4,5% жирности пастеризованное в картонном пакете (тетра-брик, пюр-пак, элопак и др.)., руб. за  1л</v>
          </cell>
          <cell r="C15">
            <v>66.545037037037034</v>
          </cell>
          <cell r="D15" t="str">
            <v>-</v>
          </cell>
          <cell r="F15">
            <v>78.601756756756757</v>
          </cell>
        </row>
        <row r="16">
          <cell r="B16" t="str">
            <v>Кефир 2,5 % жирности, руб. за полиэтиленовый пакет весом 1кг</v>
          </cell>
          <cell r="C16">
            <v>47.317129629629626</v>
          </cell>
          <cell r="D16">
            <v>47.298000000000002</v>
          </cell>
          <cell r="F16">
            <v>54.842813360881543</v>
          </cell>
        </row>
        <row r="17">
          <cell r="B17" t="str">
            <v>Сметана 20% жирности весовая, руб. за 1кг</v>
          </cell>
          <cell r="C17">
            <v>139.2425462962963</v>
          </cell>
          <cell r="D17">
            <v>146.85999999999999</v>
          </cell>
          <cell r="F17">
            <v>171.5</v>
          </cell>
        </row>
        <row r="18">
          <cell r="B18" t="str">
            <v>Сметана 20% жирности, руб. за полиэтиленовый пакет весом 500г</v>
          </cell>
          <cell r="C18">
            <v>67.359841269841269</v>
          </cell>
          <cell r="D18">
            <v>70.374545454545455</v>
          </cell>
          <cell r="F18">
            <v>84.159648760330583</v>
          </cell>
        </row>
        <row r="19">
          <cell r="B19" t="str">
            <v>Творог обезжиренный весовой, руб. за 1кг</v>
          </cell>
          <cell r="C19">
            <v>221.14000000000001</v>
          </cell>
          <cell r="D19">
            <v>178.67</v>
          </cell>
          <cell r="F19">
            <v>218.20766666666665</v>
          </cell>
        </row>
        <row r="20">
          <cell r="B20" t="str">
            <v>Творог обезжиренный, руб. за пачку весом 200г</v>
          </cell>
          <cell r="C20">
            <v>51.041915432839808</v>
          </cell>
          <cell r="D20">
            <v>47.732499999999995</v>
          </cell>
          <cell r="F20">
            <v>57.776818181818179</v>
          </cell>
        </row>
        <row r="21">
          <cell r="B21" t="str">
            <v>Масло сливочное весовое , руб. за 1кг</v>
          </cell>
          <cell r="C21">
            <v>292.70085714285716</v>
          </cell>
          <cell r="D21">
            <v>417.62555555555559</v>
          </cell>
          <cell r="F21">
            <v>380.82758333333334</v>
          </cell>
        </row>
        <row r="22">
          <cell r="B22" t="str">
            <v>Масло сливочное фасованное в пачки, руб. за пачку весом 200г</v>
          </cell>
          <cell r="C22">
            <v>73.250239997233464</v>
          </cell>
          <cell r="D22">
            <v>89.28</v>
          </cell>
          <cell r="F22">
            <v>99.745117079889823</v>
          </cell>
        </row>
        <row r="23">
          <cell r="B23" t="str">
            <v>Масло подсолнечное нерафинированное на розлив, руб. за 1л</v>
          </cell>
          <cell r="C23" t="str">
            <v>-</v>
          </cell>
          <cell r="D23">
            <v>64.400000000000006</v>
          </cell>
          <cell r="F23">
            <v>86.896153846153837</v>
          </cell>
        </row>
        <row r="24">
          <cell r="B24" t="str">
            <v>Масло подсолнечное нерафинированное фасованное, руб. за политиэтил. бутылку емкостью 1 л</v>
          </cell>
          <cell r="C24">
            <v>71.492045855379189</v>
          </cell>
          <cell r="D24">
            <v>63.077999999999996</v>
          </cell>
          <cell r="F24">
            <v>84.228992248061999</v>
          </cell>
        </row>
        <row r="25">
          <cell r="B25" t="str">
            <v>Масло подсолнечное рафиниров. дезодорир. фасованное, руб. за политиэт. бутылку емкостью 1 л</v>
          </cell>
          <cell r="C25">
            <v>69.843569825236486</v>
          </cell>
          <cell r="D25">
            <v>63.333333333333336</v>
          </cell>
          <cell r="F25">
            <v>83.121799242424231</v>
          </cell>
        </row>
        <row r="26">
          <cell r="B26" t="str">
            <v>Яйца куриные столовые 1 категории, руб. за 1 десяток</v>
          </cell>
          <cell r="C26">
            <v>51.556249999999999</v>
          </cell>
          <cell r="D26">
            <v>46</v>
          </cell>
          <cell r="F26">
            <v>59.854242424242422</v>
          </cell>
        </row>
        <row r="27">
          <cell r="B27" t="str">
            <v>Яйца куриные столовые 2 категории, руб. за 1 десяток</v>
          </cell>
          <cell r="C27">
            <v>45.463333333333331</v>
          </cell>
          <cell r="D27">
            <v>40.676666666666669</v>
          </cell>
          <cell r="F27">
            <v>52.890720720720715</v>
          </cell>
        </row>
        <row r="28">
          <cell r="B28" t="str">
            <v>Говядина (кроме бескостного мяса), руб. за 1кг</v>
          </cell>
          <cell r="C28">
            <v>290.92571428571426</v>
          </cell>
          <cell r="D28" t="str">
            <v>-</v>
          </cell>
          <cell r="F28">
            <v>349.33707317073174</v>
          </cell>
        </row>
        <row r="29">
          <cell r="B29" t="str">
            <v>Свинина (кроме бескостного мяса), руб. за 1кг</v>
          </cell>
          <cell r="C29">
            <v>213.05333333333334</v>
          </cell>
          <cell r="D29" t="str">
            <v>-</v>
          </cell>
          <cell r="F29">
            <v>260.30968992248057</v>
          </cell>
        </row>
        <row r="30">
          <cell r="B30" t="str">
            <v>Баранина (кроме бескостного мяса), руб. за 1кг</v>
          </cell>
          <cell r="C30">
            <v>322.46666666666664</v>
          </cell>
          <cell r="D30" t="str">
            <v>-</v>
          </cell>
          <cell r="F30">
            <v>369.54590909090905</v>
          </cell>
        </row>
        <row r="31">
          <cell r="B31" t="str">
            <v>Куры (кроме куриных окорочков), руб. за 1кг</v>
          </cell>
          <cell r="C31">
            <v>125.47999999999999</v>
          </cell>
          <cell r="D31">
            <v>114.83333333333333</v>
          </cell>
          <cell r="F31">
            <v>154.36866883116883</v>
          </cell>
        </row>
        <row r="32">
          <cell r="B32" t="str">
            <v>Рыба мороженая неразделанная  (лимонема, камбала, треска, хек, сайда, путассу, минтай), руб. за 1кг</v>
          </cell>
          <cell r="C32">
            <v>104.235</v>
          </cell>
          <cell r="D32" t="str">
            <v>-</v>
          </cell>
          <cell r="F32">
            <v>179.26732683982681</v>
          </cell>
        </row>
        <row r="33">
          <cell r="B33" t="str">
            <v>Сахар-песок, руб. за 1кг</v>
          </cell>
          <cell r="C33">
            <v>28.51038461538462</v>
          </cell>
          <cell r="D33" t="str">
            <v>-</v>
          </cell>
          <cell r="F33">
            <v>35.281098484848478</v>
          </cell>
        </row>
        <row r="34">
          <cell r="B34" t="str">
            <v>Соль поваренная пищевая, руб. за 1кг</v>
          </cell>
          <cell r="C34">
            <v>12.158571428571429</v>
          </cell>
          <cell r="D34" t="str">
            <v>-</v>
          </cell>
          <cell r="F34">
            <v>14.535337465564739</v>
          </cell>
        </row>
        <row r="35">
          <cell r="B35" t="str">
            <v>Чай черный байховый, руб. за 1кг</v>
          </cell>
          <cell r="C35">
            <v>371.041</v>
          </cell>
          <cell r="D35" t="str">
            <v>-</v>
          </cell>
          <cell r="F35">
            <v>523.81093023255812</v>
          </cell>
        </row>
        <row r="36">
          <cell r="B36" t="str">
            <v>Рис шлифованный, руб. за 1кг</v>
          </cell>
          <cell r="C36">
            <v>46.153846153846146</v>
          </cell>
          <cell r="D36" t="str">
            <v>-</v>
          </cell>
          <cell r="F36">
            <v>58.803371212121213</v>
          </cell>
        </row>
        <row r="37">
          <cell r="B37" t="str">
            <v>Пшено, руб. за 1кг</v>
          </cell>
          <cell r="C37">
            <v>45.748942307692303</v>
          </cell>
          <cell r="D37" t="str">
            <v>-</v>
          </cell>
          <cell r="F37">
            <v>55.559617424242425</v>
          </cell>
        </row>
        <row r="38">
          <cell r="B38" t="str">
            <v>Крупа гречневая ядрица, руб. за 1кг</v>
          </cell>
          <cell r="C38">
            <v>49.08576923076923</v>
          </cell>
          <cell r="D38" t="str">
            <v>-</v>
          </cell>
          <cell r="F38">
            <v>63.653072586328392</v>
          </cell>
        </row>
        <row r="39">
          <cell r="B39" t="str">
            <v>Вермишель, руб. за 1кг</v>
          </cell>
          <cell r="C39">
            <v>36.719000000000001</v>
          </cell>
          <cell r="D39" t="str">
            <v>-</v>
          </cell>
          <cell r="F39">
            <v>48.152456955922872</v>
          </cell>
        </row>
        <row r="40">
          <cell r="B40" t="str">
            <v>Картофель, руб. за 1кг</v>
          </cell>
          <cell r="C40">
            <v>19.946190476190473</v>
          </cell>
          <cell r="F40">
            <v>26.401043388429756</v>
          </cell>
        </row>
        <row r="41">
          <cell r="B41" t="str">
            <v>Капуста белокочанная свежая, руб. за 1кг</v>
          </cell>
          <cell r="C41">
            <v>20.322592592592592</v>
          </cell>
          <cell r="F41">
            <v>24.220037878787878</v>
          </cell>
        </row>
        <row r="42">
          <cell r="B42" t="str">
            <v>Лук репчатый, руб. за 1кг</v>
          </cell>
          <cell r="C42">
            <v>21.865555555555556</v>
          </cell>
          <cell r="F42">
            <v>26.874962121212118</v>
          </cell>
        </row>
        <row r="43">
          <cell r="B43" t="str">
            <v>Морковь, руб. за 1кг</v>
          </cell>
          <cell r="C43">
            <v>21.271851851851849</v>
          </cell>
          <cell r="F43">
            <v>27.518484848484846</v>
          </cell>
        </row>
        <row r="44">
          <cell r="B44" t="str">
            <v>Яблоки отечественные, руб. за 1кг</v>
          </cell>
          <cell r="C44">
            <v>51.053749999999994</v>
          </cell>
          <cell r="F44">
            <v>64.424071969696968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C4" t="str">
            <v>Анапа</v>
          </cell>
          <cell r="D4" t="str">
            <v xml:space="preserve">Армавир </v>
          </cell>
          <cell r="E4" t="str">
            <v>Геленджик</v>
          </cell>
          <cell r="F4" t="str">
            <v>Горя-чий Ключ</v>
          </cell>
          <cell r="G4" t="str">
            <v>Краснодар</v>
          </cell>
          <cell r="H4" t="str">
            <v>Новороссийск</v>
          </cell>
          <cell r="I4" t="str">
            <v>Сочи</v>
          </cell>
          <cell r="J4" t="str">
            <v>Абинский</v>
          </cell>
          <cell r="K4" t="str">
            <v>Апшеронский</v>
          </cell>
          <cell r="L4" t="str">
            <v>Белоглинский</v>
          </cell>
          <cell r="M4" t="str">
            <v>Белореченский</v>
          </cell>
          <cell r="N4" t="str">
            <v>Брюховецкий</v>
          </cell>
          <cell r="O4" t="str">
            <v>Выселковский</v>
          </cell>
          <cell r="P4" t="str">
            <v xml:space="preserve">Гулькевичский </v>
          </cell>
          <cell r="Q4" t="str">
            <v>Динской</v>
          </cell>
          <cell r="R4" t="str">
            <v>Ейский</v>
          </cell>
          <cell r="S4" t="str">
            <v xml:space="preserve">Кавказский </v>
          </cell>
          <cell r="T4" t="str">
            <v>Калининский</v>
          </cell>
          <cell r="U4" t="str">
            <v>Каневский</v>
          </cell>
          <cell r="V4" t="str">
            <v xml:space="preserve">Кореновский </v>
          </cell>
          <cell r="W4" t="str">
            <v>Красноармейский</v>
          </cell>
          <cell r="X4" t="str">
            <v>Крыловский</v>
          </cell>
          <cell r="Y4" t="str">
            <v>Крымск</v>
          </cell>
          <cell r="Z4" t="str">
            <v>Курганинский</v>
          </cell>
          <cell r="AA4" t="str">
            <v>Кущевский</v>
          </cell>
          <cell r="AB4" t="str">
            <v>Лабинск</v>
          </cell>
          <cell r="AC4" t="str">
            <v>Ленинградский</v>
          </cell>
          <cell r="AD4" t="str">
            <v>Мостовский</v>
          </cell>
          <cell r="AE4" t="str">
            <v>Новокубанский</v>
          </cell>
          <cell r="AF4" t="str">
            <v>Новопокровский</v>
          </cell>
          <cell r="AG4" t="str">
            <v>Отрадненский</v>
          </cell>
          <cell r="AH4" t="str">
            <v>Павловский</v>
          </cell>
          <cell r="AI4" t="str">
            <v>Прим.-Ахтарский</v>
          </cell>
          <cell r="AJ4" t="str">
            <v>Северский</v>
          </cell>
          <cell r="AK4" t="str">
            <v>Славянский</v>
          </cell>
          <cell r="AL4" t="str">
            <v>Староминский</v>
          </cell>
          <cell r="AM4" t="str">
            <v>Тбилисский</v>
          </cell>
          <cell r="AN4" t="str">
            <v>Темрюкский</v>
          </cell>
          <cell r="AO4" t="str">
            <v>Тимашевский</v>
          </cell>
          <cell r="AP4" t="str">
            <v>Тихорецкий</v>
          </cell>
          <cell r="AQ4" t="str">
            <v>Туапсинский</v>
          </cell>
          <cell r="AR4" t="str">
            <v>Успенский</v>
          </cell>
          <cell r="AS4" t="str">
            <v>Усть-Лабинский</v>
          </cell>
          <cell r="AT4" t="str">
            <v>Щербиновский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CC"/>
  </sheetPr>
  <dimension ref="A1:K81"/>
  <sheetViews>
    <sheetView tabSelected="1" zoomScale="70" zoomScaleNormal="70" zoomScaleSheetLayoutView="100" workbookViewId="0">
      <selection activeCell="B11" sqref="B11"/>
    </sheetView>
  </sheetViews>
  <sheetFormatPr defaultRowHeight="12.75"/>
  <cols>
    <col min="1" max="1" width="4.5703125" style="27" customWidth="1"/>
    <col min="2" max="2" width="122.140625" style="16" customWidth="1"/>
    <col min="3" max="3" width="12.42578125" style="6" customWidth="1"/>
    <col min="4" max="4" width="11.5703125" style="6" customWidth="1"/>
    <col min="5" max="5" width="8.85546875" style="6" customWidth="1"/>
    <col min="6" max="6" width="11.42578125" style="6" customWidth="1"/>
    <col min="7" max="7" width="11.7109375" style="6" customWidth="1"/>
    <col min="8" max="8" width="8.7109375" style="6" customWidth="1"/>
    <col min="9" max="9" width="11.42578125" style="16" customWidth="1"/>
    <col min="10" max="10" width="11.7109375" style="16" customWidth="1"/>
    <col min="11" max="11" width="9" style="16" customWidth="1"/>
    <col min="12" max="16384" width="9.140625" style="16"/>
  </cols>
  <sheetData>
    <row r="1" spans="1:11">
      <c r="K1" s="7" t="s">
        <v>16</v>
      </c>
    </row>
    <row r="2" spans="1:11">
      <c r="K2" s="8"/>
    </row>
    <row r="3" spans="1:11" ht="44.25" customHeight="1">
      <c r="A3" s="35" t="s">
        <v>15</v>
      </c>
      <c r="B3" s="36"/>
      <c r="C3" s="36"/>
      <c r="D3" s="36"/>
      <c r="E3" s="36"/>
      <c r="F3" s="36"/>
      <c r="G3" s="36"/>
      <c r="H3" s="36"/>
      <c r="I3" s="36"/>
      <c r="J3" s="36"/>
      <c r="K3" s="37"/>
    </row>
    <row r="4" spans="1:11" ht="16.899999999999999" customHeight="1">
      <c r="A4" s="9"/>
      <c r="C4" s="28"/>
      <c r="D4" s="28"/>
      <c r="E4" s="28"/>
      <c r="F4" s="28"/>
      <c r="G4" s="28"/>
      <c r="H4" s="28"/>
      <c r="I4" s="28"/>
      <c r="J4" s="28"/>
      <c r="K4" s="32" t="s">
        <v>17</v>
      </c>
    </row>
    <row r="5" spans="1:11" ht="50.25" customHeight="1">
      <c r="A5" s="38" t="s">
        <v>20</v>
      </c>
      <c r="B5" s="39" t="s">
        <v>0</v>
      </c>
      <c r="C5" s="40" t="s">
        <v>1</v>
      </c>
      <c r="D5" s="41"/>
      <c r="E5" s="42"/>
      <c r="F5" s="40" t="s">
        <v>2</v>
      </c>
      <c r="G5" s="43"/>
      <c r="H5" s="44"/>
      <c r="I5" s="45" t="s">
        <v>3</v>
      </c>
      <c r="J5" s="46"/>
      <c r="K5" s="47"/>
    </row>
    <row r="6" spans="1:11">
      <c r="A6" s="38"/>
      <c r="B6" s="39"/>
      <c r="C6" s="39" t="s">
        <v>4</v>
      </c>
      <c r="D6" s="39" t="str">
        <f>[1]розн.свод!I5</f>
        <v>1 апреля 2020 года</v>
      </c>
      <c r="E6" s="49" t="s">
        <v>5</v>
      </c>
      <c r="F6" s="39" t="str">
        <f>C6</f>
        <v>25 декабря 2019 года</v>
      </c>
      <c r="G6" s="39" t="str">
        <f>D6</f>
        <v>1 апреля 2020 года</v>
      </c>
      <c r="H6" s="49" t="s">
        <v>5</v>
      </c>
      <c r="I6" s="39" t="str">
        <f>C6</f>
        <v>25 декабря 2019 года</v>
      </c>
      <c r="J6" s="39" t="str">
        <f>D6</f>
        <v>1 апреля 2020 года</v>
      </c>
      <c r="K6" s="49" t="str">
        <f>E6</f>
        <v>Индекс , %</v>
      </c>
    </row>
    <row r="7" spans="1:11" ht="23.25" customHeight="1">
      <c r="A7" s="38"/>
      <c r="B7" s="39"/>
      <c r="C7" s="48"/>
      <c r="D7" s="48"/>
      <c r="E7" s="50"/>
      <c r="F7" s="48"/>
      <c r="G7" s="48"/>
      <c r="H7" s="50"/>
      <c r="I7" s="48"/>
      <c r="J7" s="48"/>
      <c r="K7" s="50"/>
    </row>
    <row r="8" spans="1:11" ht="14.25" customHeight="1">
      <c r="A8" s="10" t="s">
        <v>6</v>
      </c>
      <c r="B8" s="11" t="s">
        <v>7</v>
      </c>
      <c r="C8" s="11">
        <v>1</v>
      </c>
      <c r="D8" s="11">
        <v>2</v>
      </c>
      <c r="E8" s="11">
        <v>3</v>
      </c>
      <c r="F8" s="11">
        <f t="shared" ref="F8:K8" si="0">E8+1</f>
        <v>4</v>
      </c>
      <c r="G8" s="11">
        <f t="shared" si="0"/>
        <v>5</v>
      </c>
      <c r="H8" s="11">
        <f t="shared" si="0"/>
        <v>6</v>
      </c>
      <c r="I8" s="11">
        <f t="shared" si="0"/>
        <v>7</v>
      </c>
      <c r="J8" s="11">
        <f t="shared" si="0"/>
        <v>8</v>
      </c>
      <c r="K8" s="11">
        <f t="shared" si="0"/>
        <v>9</v>
      </c>
    </row>
    <row r="9" spans="1:11" ht="14.25" customHeight="1">
      <c r="A9" s="12">
        <v>1</v>
      </c>
      <c r="B9" s="13" t="str">
        <f>'[1]полн. свод '!B7</f>
        <v>Мука пшеничная 1-го сорта, руб. за 1кг</v>
      </c>
      <c r="C9" s="2">
        <v>17.53</v>
      </c>
      <c r="D9" s="2">
        <f>'[1]полн. свод '!D7</f>
        <v>17.978888888888889</v>
      </c>
      <c r="E9" s="1">
        <f>IF(OR(D9="-",C9="-"),"-",D9/C9*100)</f>
        <v>102.56068961145972</v>
      </c>
      <c r="F9" s="2">
        <v>23.07</v>
      </c>
      <c r="G9" s="2">
        <f>'[1]полн. свод '!C7</f>
        <v>24.285</v>
      </c>
      <c r="H9" s="1">
        <f>IF(OR(G9="-",F9="-"),"-",G9/F9*100)</f>
        <v>105.26657997399221</v>
      </c>
      <c r="I9" s="2">
        <v>28.597546909571324</v>
      </c>
      <c r="J9" s="2">
        <f>'[1]полн. свод '!F7</f>
        <v>29.90451612903226</v>
      </c>
      <c r="K9" s="1">
        <f>IF(OR(J9="-",I9="-"),"-",J9/I9*100)</f>
        <v>104.57021444389521</v>
      </c>
    </row>
    <row r="10" spans="1:11" ht="15.75">
      <c r="A10" s="12">
        <v>2</v>
      </c>
      <c r="B10" s="13" t="str">
        <f>'[1]полн. свод '!B8</f>
        <v>Мука пшеничная высшего сорта, руб. за 1кг</v>
      </c>
      <c r="C10" s="2">
        <v>19.223333333333333</v>
      </c>
      <c r="D10" s="2">
        <f>'[1]полн. свод '!D8</f>
        <v>19.287777777777777</v>
      </c>
      <c r="E10" s="1">
        <f t="shared" ref="E10:E51" si="1">IF(OR(D10="-",C10="-"),"-",D10/C10*100)</f>
        <v>100.33524073752962</v>
      </c>
      <c r="F10" s="2">
        <v>26.781428571428567</v>
      </c>
      <c r="G10" s="2">
        <f>'[1]полн. свод '!C8</f>
        <v>27.237857142857141</v>
      </c>
      <c r="H10" s="1">
        <f t="shared" ref="H10:H51" si="2">IF(OR(G10="-",F10="-"),"-",G10/F10*100)</f>
        <v>101.70427268362938</v>
      </c>
      <c r="I10" s="2">
        <v>36.074084774923023</v>
      </c>
      <c r="J10" s="2">
        <f>'[1]полн. свод '!F8</f>
        <v>36.726403236914592</v>
      </c>
      <c r="K10" s="1">
        <f t="shared" ref="K10:K51" si="3">IF(OR(J10="-",I10="-"),"-",J10/I10*100)</f>
        <v>101.80827446090892</v>
      </c>
    </row>
    <row r="11" spans="1:11" ht="15.75">
      <c r="A11" s="12">
        <v>3</v>
      </c>
      <c r="B11" s="14" t="s">
        <v>19</v>
      </c>
      <c r="C11" s="2">
        <v>45.06</v>
      </c>
      <c r="D11" s="2">
        <f>'[1]полн. свод '!D9</f>
        <v>45.27</v>
      </c>
      <c r="E11" s="1">
        <f t="shared" si="1"/>
        <v>100.46604527296938</v>
      </c>
      <c r="F11" s="2" t="s">
        <v>8</v>
      </c>
      <c r="G11" s="2" t="str">
        <f>'[1]полн. свод '!C9</f>
        <v>х</v>
      </c>
      <c r="H11" s="1" t="s">
        <v>8</v>
      </c>
      <c r="I11" s="2">
        <v>50.18</v>
      </c>
      <c r="J11" s="2">
        <f>'[1]полн. свод '!F9</f>
        <v>50.95</v>
      </c>
      <c r="K11" s="1">
        <f t="shared" si="3"/>
        <v>101.53447588680751</v>
      </c>
    </row>
    <row r="12" spans="1:11" ht="18.75">
      <c r="A12" s="15">
        <v>4</v>
      </c>
      <c r="B12" s="33" t="s">
        <v>18</v>
      </c>
      <c r="C12" s="2">
        <v>59.601333333333351</v>
      </c>
      <c r="D12" s="2">
        <f>'[1]полн. свод '!D10</f>
        <v>59.99</v>
      </c>
      <c r="E12" s="1">
        <f t="shared" si="1"/>
        <v>100.65211069103597</v>
      </c>
      <c r="F12" s="2">
        <v>71.435000000000002</v>
      </c>
      <c r="G12" s="2">
        <f>'[1]полн. свод '!C10</f>
        <v>71.677500000000009</v>
      </c>
      <c r="H12" s="1">
        <f t="shared" si="2"/>
        <v>100.33946944774972</v>
      </c>
      <c r="I12" s="2">
        <v>71.57311363636363</v>
      </c>
      <c r="J12" s="2">
        <f>'[1]полн. свод '!F10</f>
        <v>72.445206611570242</v>
      </c>
      <c r="K12" s="1">
        <f t="shared" si="3"/>
        <v>101.21846449162098</v>
      </c>
    </row>
    <row r="13" spans="1:11" ht="15.75">
      <c r="A13" s="12">
        <v>5</v>
      </c>
      <c r="B13" s="13" t="str">
        <f>'[1]полн. свод '!B11</f>
        <v xml:space="preserve">Хлеб ржаной, ржано-пшеничный (Дарницкий, Бородинский), руб. за 1 кг </v>
      </c>
      <c r="C13" s="2">
        <v>49.78</v>
      </c>
      <c r="D13" s="2">
        <f>'[1]полн. свод '!D11</f>
        <v>49.977586206896561</v>
      </c>
      <c r="E13" s="1">
        <f t="shared" si="1"/>
        <v>100.39691885676288</v>
      </c>
      <c r="F13" s="2">
        <v>57.745000000000005</v>
      </c>
      <c r="G13" s="2">
        <f>'[1]полн. свод '!C11</f>
        <v>57.58</v>
      </c>
      <c r="H13" s="1">
        <f t="shared" si="2"/>
        <v>99.71426097497617</v>
      </c>
      <c r="I13" s="2">
        <v>61.517315071833785</v>
      </c>
      <c r="J13" s="2">
        <f>'[1]полн. свод '!F11</f>
        <v>63.053481404958688</v>
      </c>
      <c r="K13" s="1">
        <f t="shared" si="3"/>
        <v>102.49712837975962</v>
      </c>
    </row>
    <row r="14" spans="1:11" ht="15.75">
      <c r="A14" s="12">
        <v>6</v>
      </c>
      <c r="B14" s="13" t="str">
        <f>'[1]полн. свод '!B12</f>
        <v>Молоко питьевое 2,5% жирности пастеризованное в полиэтиленовом пакете, руб. за 1л</v>
      </c>
      <c r="C14" s="2">
        <v>41.380909090909093</v>
      </c>
      <c r="D14" s="2">
        <f>'[1]полн. свод '!D12</f>
        <v>41.895454545454548</v>
      </c>
      <c r="E14" s="1">
        <f t="shared" si="1"/>
        <v>101.24343680660823</v>
      </c>
      <c r="F14" s="2">
        <v>42.142748917748918</v>
      </c>
      <c r="G14" s="2">
        <f>'[1]полн. свод '!C12</f>
        <v>42.087909356725149</v>
      </c>
      <c r="H14" s="1">
        <f t="shared" si="2"/>
        <v>99.869871893903266</v>
      </c>
      <c r="I14" s="2">
        <v>48.607453083408409</v>
      </c>
      <c r="J14" s="2">
        <f>'[1]полн. свод '!F12</f>
        <v>49.120120523415977</v>
      </c>
      <c r="K14" s="1">
        <f t="shared" si="3"/>
        <v>101.05470953009583</v>
      </c>
    </row>
    <row r="15" spans="1:11" ht="19.5" customHeight="1">
      <c r="A15" s="15">
        <v>7</v>
      </c>
      <c r="B15" s="34" t="str">
        <f>'[1]полн. свод '!B13</f>
        <v>Молоко питьевое 2,5% жирности пастеризованное в картонном пакете (тетра-брик, пюр-пак, элопак и др.)., руб. за  1л</v>
      </c>
      <c r="C15" s="2" t="s">
        <v>9</v>
      </c>
      <c r="D15" s="2" t="str">
        <f>'[1]полн. свод '!D13</f>
        <v>-</v>
      </c>
      <c r="E15" s="1" t="str">
        <f t="shared" si="1"/>
        <v>-</v>
      </c>
      <c r="F15" s="2">
        <v>50.907927592278185</v>
      </c>
      <c r="G15" s="2">
        <f>'[1]полн. свод '!C13</f>
        <v>49.955388291517323</v>
      </c>
      <c r="H15" s="1">
        <f t="shared" si="2"/>
        <v>98.128897902916506</v>
      </c>
      <c r="I15" s="2">
        <v>68.743410434337889</v>
      </c>
      <c r="J15" s="2">
        <f>'[1]полн. свод '!F13</f>
        <v>70.413025793650789</v>
      </c>
      <c r="K15" s="1">
        <f t="shared" si="3"/>
        <v>102.42876422447455</v>
      </c>
    </row>
    <row r="16" spans="1:11" ht="15.75">
      <c r="A16" s="15">
        <v>8</v>
      </c>
      <c r="B16" s="13" t="str">
        <f>'[1]полн. свод '!B14</f>
        <v>Молоко питьевое 3,2% жирности пастеризованное в полиэтиленовом пакете, руб. за 1л</v>
      </c>
      <c r="C16" s="2">
        <v>47.456000000000003</v>
      </c>
      <c r="D16" s="2">
        <f>'[1]полн. свод '!D14</f>
        <v>47.256</v>
      </c>
      <c r="E16" s="1">
        <f t="shared" si="1"/>
        <v>99.578556979096419</v>
      </c>
      <c r="F16" s="2">
        <v>49.343533834586466</v>
      </c>
      <c r="G16" s="2">
        <f>'[1]полн. свод '!C14</f>
        <v>49.256026176552496</v>
      </c>
      <c r="H16" s="1">
        <f t="shared" si="2"/>
        <v>99.822656280907395</v>
      </c>
      <c r="I16" s="2">
        <v>57.039999867679597</v>
      </c>
      <c r="J16" s="2">
        <f>'[1]полн. свод '!F14</f>
        <v>57.397521367521364</v>
      </c>
      <c r="K16" s="1">
        <f t="shared" si="3"/>
        <v>100.62679084970397</v>
      </c>
    </row>
    <row r="17" spans="1:11" ht="21.75" customHeight="1">
      <c r="A17" s="15">
        <f>A16+1</f>
        <v>9</v>
      </c>
      <c r="B17" s="34" t="str">
        <f>'[1]полн. свод '!B15</f>
        <v>Молоко питьевое 3,2-4,5% жирности пастеризованное в картонном пакете (тетра-брик, пюр-пак, элопак и др.)., руб. за  1л</v>
      </c>
      <c r="C17" s="2" t="s">
        <v>9</v>
      </c>
      <c r="D17" s="2" t="str">
        <f>'[1]полн. свод '!D15</f>
        <v>-</v>
      </c>
      <c r="E17" s="1" t="str">
        <f t="shared" si="1"/>
        <v>-</v>
      </c>
      <c r="F17" s="2">
        <v>67.290109374017476</v>
      </c>
      <c r="G17" s="2">
        <f>'[1]полн. свод '!C15</f>
        <v>66.545037037037034</v>
      </c>
      <c r="H17" s="1">
        <f t="shared" si="2"/>
        <v>98.892746134741557</v>
      </c>
      <c r="I17" s="2">
        <v>77.634120294413165</v>
      </c>
      <c r="J17" s="2">
        <f>'[1]полн. свод '!F15</f>
        <v>78.601756756756757</v>
      </c>
      <c r="K17" s="1">
        <f t="shared" si="3"/>
        <v>101.24640616609553</v>
      </c>
    </row>
    <row r="18" spans="1:11" ht="16.5" customHeight="1">
      <c r="A18" s="12">
        <f t="shared" ref="A18:A51" si="4">A17+1</f>
        <v>10</v>
      </c>
      <c r="B18" s="13" t="str">
        <f>'[1]полн. свод '!B16</f>
        <v>Кефир 2,5 % жирности, руб. за полиэтиленовый пакет весом 1кг</v>
      </c>
      <c r="C18" s="2">
        <v>47.042000000000002</v>
      </c>
      <c r="D18" s="2">
        <f>'[1]полн. свод '!D16</f>
        <v>47.298000000000002</v>
      </c>
      <c r="E18" s="1">
        <f t="shared" si="1"/>
        <v>100.54419454955146</v>
      </c>
      <c r="F18" s="2">
        <v>46.868791666666667</v>
      </c>
      <c r="G18" s="2">
        <f>'[1]полн. свод '!C16</f>
        <v>47.317129629629626</v>
      </c>
      <c r="H18" s="1">
        <f t="shared" si="2"/>
        <v>100.95658101482871</v>
      </c>
      <c r="I18" s="2">
        <v>54.269791666666677</v>
      </c>
      <c r="J18" s="2">
        <f>'[1]полн. свод '!F16</f>
        <v>54.842813360881543</v>
      </c>
      <c r="K18" s="1">
        <f t="shared" si="3"/>
        <v>101.05587597928228</v>
      </c>
    </row>
    <row r="19" spans="1:11" ht="15.75">
      <c r="A19" s="12">
        <f t="shared" si="4"/>
        <v>11</v>
      </c>
      <c r="B19" s="13" t="str">
        <f>'[1]полн. свод '!B17</f>
        <v>Сметана 20% жирности весовая, руб. за 1кг</v>
      </c>
      <c r="C19" s="2">
        <v>145.83636363636364</v>
      </c>
      <c r="D19" s="2">
        <f>'[1]полн. свод '!D17</f>
        <v>146.85999999999999</v>
      </c>
      <c r="E19" s="1">
        <f t="shared" si="1"/>
        <v>100.7019074928313</v>
      </c>
      <c r="F19" s="2">
        <v>153.16</v>
      </c>
      <c r="G19" s="2">
        <f>'[1]полн. свод '!C17</f>
        <v>139.2425462962963</v>
      </c>
      <c r="H19" s="1">
        <f t="shared" si="2"/>
        <v>90.913127641875363</v>
      </c>
      <c r="I19" s="2">
        <v>166.65004450703017</v>
      </c>
      <c r="J19" s="2">
        <f>'[1]полн. свод '!F17</f>
        <v>171.5</v>
      </c>
      <c r="K19" s="1">
        <f t="shared" si="3"/>
        <v>102.91026354497328</v>
      </c>
    </row>
    <row r="20" spans="1:11" ht="15.75">
      <c r="A20" s="12">
        <f t="shared" si="4"/>
        <v>12</v>
      </c>
      <c r="B20" s="13" t="str">
        <f>'[1]полн. свод '!B18</f>
        <v>Сметана 20% жирности, руб. за полиэтиленовый пакет весом 500г</v>
      </c>
      <c r="C20" s="2">
        <v>69.784545454545452</v>
      </c>
      <c r="D20" s="2">
        <f>'[1]полн. свод '!D18</f>
        <v>70.374545454545455</v>
      </c>
      <c r="E20" s="1">
        <f t="shared" si="1"/>
        <v>100.8454594010135</v>
      </c>
      <c r="F20" s="2">
        <v>66.659066133720927</v>
      </c>
      <c r="G20" s="2">
        <f>'[1]полн. свод '!C18</f>
        <v>67.359841269841269</v>
      </c>
      <c r="H20" s="1">
        <f t="shared" si="2"/>
        <v>101.05128255879636</v>
      </c>
      <c r="I20" s="2">
        <v>82.736068181818183</v>
      </c>
      <c r="J20" s="2">
        <f>'[1]полн. свод '!F18</f>
        <v>84.159648760330583</v>
      </c>
      <c r="K20" s="1">
        <f t="shared" si="3"/>
        <v>101.72062875333161</v>
      </c>
    </row>
    <row r="21" spans="1:11" ht="15" customHeight="1">
      <c r="A21" s="12">
        <f t="shared" si="4"/>
        <v>13</v>
      </c>
      <c r="B21" s="13" t="str">
        <f>'[1]полн. свод '!B19</f>
        <v>Творог обезжиренный весовой, руб. за 1кг</v>
      </c>
      <c r="C21" s="2">
        <v>179.26666666666665</v>
      </c>
      <c r="D21" s="2">
        <f>'[1]полн. свод '!D19</f>
        <v>178.67</v>
      </c>
      <c r="E21" s="1">
        <f t="shared" si="1"/>
        <v>99.667162513945712</v>
      </c>
      <c r="F21" s="2">
        <v>216.202</v>
      </c>
      <c r="G21" s="2">
        <f>'[1]полн. свод '!C19</f>
        <v>221.14000000000001</v>
      </c>
      <c r="H21" s="1">
        <f t="shared" si="2"/>
        <v>102.28397517136753</v>
      </c>
      <c r="I21" s="2">
        <v>217.26061947039801</v>
      </c>
      <c r="J21" s="2">
        <f>'[1]полн. свод '!F19</f>
        <v>218.20766666666665</v>
      </c>
      <c r="K21" s="1">
        <f t="shared" si="3"/>
        <v>100.43590375401543</v>
      </c>
    </row>
    <row r="22" spans="1:11" ht="14.25" customHeight="1">
      <c r="A22" s="12">
        <f t="shared" si="4"/>
        <v>14</v>
      </c>
      <c r="B22" s="13" t="str">
        <f>'[1]полн. свод '!B20</f>
        <v>Творог обезжиренный, руб. за пачку весом 200г</v>
      </c>
      <c r="C22" s="2">
        <v>47.732499999999995</v>
      </c>
      <c r="D22" s="2">
        <f>'[1]полн. свод '!D20</f>
        <v>47.732499999999995</v>
      </c>
      <c r="E22" s="1">
        <f t="shared" si="1"/>
        <v>100</v>
      </c>
      <c r="F22" s="2">
        <v>51.127015873015871</v>
      </c>
      <c r="G22" s="2">
        <f>'[1]полн. свод '!C20</f>
        <v>51.041915432839808</v>
      </c>
      <c r="H22" s="1">
        <f t="shared" si="2"/>
        <v>99.833550934426867</v>
      </c>
      <c r="I22" s="2">
        <v>56.746027394942651</v>
      </c>
      <c r="J22" s="2">
        <f>'[1]полн. свод '!F20</f>
        <v>57.776818181818179</v>
      </c>
      <c r="K22" s="1">
        <f t="shared" si="3"/>
        <v>101.81649858888164</v>
      </c>
    </row>
    <row r="23" spans="1:11" ht="15" customHeight="1">
      <c r="A23" s="12">
        <f t="shared" si="4"/>
        <v>15</v>
      </c>
      <c r="B23" s="13" t="str">
        <f>'[1]полн. свод '!B21</f>
        <v>Масло сливочное весовое , руб. за 1кг</v>
      </c>
      <c r="C23" s="2">
        <v>415.93111111111114</v>
      </c>
      <c r="D23" s="2">
        <f>'[1]полн. свод '!D21</f>
        <v>417.62555555555559</v>
      </c>
      <c r="E23" s="1">
        <f t="shared" si="1"/>
        <v>100.40738583846685</v>
      </c>
      <c r="F23" s="2">
        <v>291.93928571428575</v>
      </c>
      <c r="G23" s="2">
        <f>'[1]полн. свод '!C21</f>
        <v>292.70085714285716</v>
      </c>
      <c r="H23" s="1">
        <f t="shared" si="2"/>
        <v>100.2608663738791</v>
      </c>
      <c r="I23" s="2">
        <v>375.85094047619049</v>
      </c>
      <c r="J23" s="2">
        <f>'[1]полн. свод '!F21</f>
        <v>380.82758333333334</v>
      </c>
      <c r="K23" s="1">
        <f t="shared" si="3"/>
        <v>101.32410014747803</v>
      </c>
    </row>
    <row r="24" spans="1:11" ht="16.5" customHeight="1">
      <c r="A24" s="12">
        <f t="shared" si="4"/>
        <v>16</v>
      </c>
      <c r="B24" s="13" t="str">
        <f>'[1]полн. свод '!B22</f>
        <v>Масло сливочное фасованное в пачки, руб. за пачку весом 200г</v>
      </c>
      <c r="C24" s="2">
        <v>87.596249999999998</v>
      </c>
      <c r="D24" s="2">
        <f>'[1]полн. свод '!D22</f>
        <v>89.28</v>
      </c>
      <c r="E24" s="1">
        <f t="shared" si="1"/>
        <v>101.92217132582731</v>
      </c>
      <c r="F24" s="2">
        <v>73.259470899470898</v>
      </c>
      <c r="G24" s="2">
        <f>'[1]полн. свод '!C22</f>
        <v>73.250239997233464</v>
      </c>
      <c r="H24" s="1">
        <f t="shared" si="2"/>
        <v>99.987399714843562</v>
      </c>
      <c r="I24" s="2">
        <v>97.964672459893023</v>
      </c>
      <c r="J24" s="2">
        <f>'[1]полн. свод '!F22</f>
        <v>99.745117079889823</v>
      </c>
      <c r="K24" s="1">
        <f t="shared" si="3"/>
        <v>101.81743538286796</v>
      </c>
    </row>
    <row r="25" spans="1:11" ht="15.75">
      <c r="A25" s="12">
        <f t="shared" si="4"/>
        <v>17</v>
      </c>
      <c r="B25" s="13" t="str">
        <f>'[1]полн. свод '!B23</f>
        <v>Масло подсолнечное нерафинированное на розлив, руб. за 1л</v>
      </c>
      <c r="C25" s="2">
        <v>64.650000000000006</v>
      </c>
      <c r="D25" s="2">
        <f>'[1]полн. свод '!D23</f>
        <v>64.400000000000006</v>
      </c>
      <c r="E25" s="1">
        <f t="shared" si="1"/>
        <v>99.613302397525132</v>
      </c>
      <c r="F25" s="2" t="s">
        <v>9</v>
      </c>
      <c r="G25" s="2" t="str">
        <f>'[1]полн. свод '!C23</f>
        <v>-</v>
      </c>
      <c r="H25" s="1" t="str">
        <f t="shared" si="2"/>
        <v>-</v>
      </c>
      <c r="I25" s="2">
        <v>88.32214285714285</v>
      </c>
      <c r="J25" s="2">
        <f>'[1]полн. свод '!F23</f>
        <v>86.896153846153837</v>
      </c>
      <c r="K25" s="1">
        <f t="shared" si="3"/>
        <v>98.385468281385016</v>
      </c>
    </row>
    <row r="26" spans="1:11" ht="17.25" customHeight="1">
      <c r="A26" s="12">
        <f t="shared" si="4"/>
        <v>18</v>
      </c>
      <c r="B26" s="13" t="str">
        <f>'[1]полн. свод '!B24</f>
        <v>Масло подсолнечное нерафинированное фасованное, руб. за политиэтил. бутылку емкостью 1 л</v>
      </c>
      <c r="C26" s="2">
        <v>61.9</v>
      </c>
      <c r="D26" s="2">
        <f>'[1]полн. свод '!D24</f>
        <v>63.077999999999996</v>
      </c>
      <c r="E26" s="1">
        <f t="shared" si="1"/>
        <v>101.90306946688206</v>
      </c>
      <c r="F26" s="2">
        <v>71.604701646090533</v>
      </c>
      <c r="G26" s="2">
        <f>'[1]полн. свод '!C24</f>
        <v>71.492045855379189</v>
      </c>
      <c r="H26" s="1">
        <f t="shared" si="2"/>
        <v>99.842669841335081</v>
      </c>
      <c r="I26" s="2">
        <v>84.454970184853906</v>
      </c>
      <c r="J26" s="2">
        <f>'[1]полн. свод '!F24</f>
        <v>84.228992248061999</v>
      </c>
      <c r="K26" s="1">
        <f t="shared" si="3"/>
        <v>99.732427900575544</v>
      </c>
    </row>
    <row r="27" spans="1:11" ht="15.75" customHeight="1">
      <c r="A27" s="12">
        <f t="shared" si="4"/>
        <v>19</v>
      </c>
      <c r="B27" s="13" t="str">
        <f>'[1]полн. свод '!B25</f>
        <v>Масло подсолнечное рафиниров. дезодорир. фасованное, руб. за политиэт. бутылку емкостью 1 л</v>
      </c>
      <c r="C27" s="2">
        <v>63.5</v>
      </c>
      <c r="D27" s="2">
        <f>'[1]полн. свод '!D25</f>
        <v>63.333333333333336</v>
      </c>
      <c r="E27" s="1">
        <f t="shared" si="1"/>
        <v>99.737532808398953</v>
      </c>
      <c r="F27" s="2">
        <v>70.715469387755107</v>
      </c>
      <c r="G27" s="2">
        <f>'[1]полн. свод '!C25</f>
        <v>69.843569825236486</v>
      </c>
      <c r="H27" s="1">
        <f t="shared" si="2"/>
        <v>98.767031358106777</v>
      </c>
      <c r="I27" s="2">
        <v>83.108215909090902</v>
      </c>
      <c r="J27" s="2">
        <f>'[1]полн. свод '!F25</f>
        <v>83.121799242424231</v>
      </c>
      <c r="K27" s="1">
        <f t="shared" si="3"/>
        <v>100.01634415224146</v>
      </c>
    </row>
    <row r="28" spans="1:11" ht="15" customHeight="1">
      <c r="A28" s="12">
        <f t="shared" si="4"/>
        <v>20</v>
      </c>
      <c r="B28" s="13" t="str">
        <f>'[1]полн. свод '!B26</f>
        <v>Яйца куриные столовые 1 категории, руб. за 1 десяток</v>
      </c>
      <c r="C28" s="2">
        <v>53.34</v>
      </c>
      <c r="D28" s="2">
        <f>'[1]полн. свод '!D26</f>
        <v>46</v>
      </c>
      <c r="E28" s="1">
        <f t="shared" si="1"/>
        <v>86.239220097487816</v>
      </c>
      <c r="F28" s="2">
        <v>53.799682539682543</v>
      </c>
      <c r="G28" s="2">
        <f>'[1]полн. свод '!C26</f>
        <v>51.556249999999999</v>
      </c>
      <c r="H28" s="1">
        <f t="shared" si="2"/>
        <v>95.830026435513275</v>
      </c>
      <c r="I28" s="2">
        <v>63.901156229114584</v>
      </c>
      <c r="J28" s="2">
        <f>'[1]полн. свод '!F26</f>
        <v>59.854242424242422</v>
      </c>
      <c r="K28" s="1">
        <f t="shared" si="3"/>
        <v>93.666916150371136</v>
      </c>
    </row>
    <row r="29" spans="1:11" ht="15.75" customHeight="1">
      <c r="A29" s="12">
        <f t="shared" si="4"/>
        <v>21</v>
      </c>
      <c r="B29" s="13" t="str">
        <f>'[1]полн. свод '!B27</f>
        <v>Яйца куриные столовые 2 категории, руб. за 1 десяток</v>
      </c>
      <c r="C29" s="2">
        <v>45.666666666666664</v>
      </c>
      <c r="D29" s="2">
        <f>'[1]полн. свод '!D27</f>
        <v>40.676666666666669</v>
      </c>
      <c r="E29" s="1">
        <f t="shared" si="1"/>
        <v>89.072992700729941</v>
      </c>
      <c r="F29" s="2">
        <v>46.098888888888894</v>
      </c>
      <c r="G29" s="2">
        <f>'[1]полн. свод '!C27</f>
        <v>45.463333333333331</v>
      </c>
      <c r="H29" s="1">
        <f t="shared" si="2"/>
        <v>98.621321314083232</v>
      </c>
      <c r="I29" s="2">
        <v>55.617627551592285</v>
      </c>
      <c r="J29" s="2">
        <f>'[1]полн. свод '!F27</f>
        <v>52.890720720720715</v>
      </c>
      <c r="K29" s="1">
        <f t="shared" si="3"/>
        <v>95.097045755247251</v>
      </c>
    </row>
    <row r="30" spans="1:11" ht="15.75">
      <c r="A30" s="12">
        <f t="shared" si="4"/>
        <v>22</v>
      </c>
      <c r="B30" s="13" t="str">
        <f>'[1]полн. свод '!B28</f>
        <v>Говядина (кроме бескостного мяса), руб. за 1кг</v>
      </c>
      <c r="C30" s="2" t="s">
        <v>9</v>
      </c>
      <c r="D30" s="2" t="str">
        <f>'[1]полн. свод '!D28</f>
        <v>-</v>
      </c>
      <c r="E30" s="1" t="str">
        <f t="shared" si="1"/>
        <v>-</v>
      </c>
      <c r="F30" s="2">
        <v>291.90946428571431</v>
      </c>
      <c r="G30" s="2">
        <f>'[1]полн. свод '!C28</f>
        <v>290.92571428571426</v>
      </c>
      <c r="H30" s="1">
        <f t="shared" si="2"/>
        <v>99.662994825328042</v>
      </c>
      <c r="I30" s="2">
        <v>349.5092646794667</v>
      </c>
      <c r="J30" s="2">
        <f>'[1]полн. свод '!F28</f>
        <v>349.33707317073174</v>
      </c>
      <c r="K30" s="1">
        <f t="shared" si="3"/>
        <v>99.950733349259608</v>
      </c>
    </row>
    <row r="31" spans="1:11" ht="15.75">
      <c r="A31" s="12">
        <f t="shared" si="4"/>
        <v>23</v>
      </c>
      <c r="B31" s="13" t="str">
        <f>'[1]полн. свод '!B29</f>
        <v>Свинина (кроме бескостного мяса), руб. за 1кг</v>
      </c>
      <c r="C31" s="2" t="s">
        <v>9</v>
      </c>
      <c r="D31" s="2" t="str">
        <f>'[1]полн. свод '!D29</f>
        <v>-</v>
      </c>
      <c r="E31" s="1" t="str">
        <f t="shared" si="1"/>
        <v>-</v>
      </c>
      <c r="F31" s="2">
        <v>213.82285714285715</v>
      </c>
      <c r="G31" s="2">
        <f>'[1]полн. свод '!C29</f>
        <v>213.05333333333334</v>
      </c>
      <c r="H31" s="1">
        <f t="shared" si="2"/>
        <v>99.640111529793245</v>
      </c>
      <c r="I31" s="2">
        <v>267.05723012201111</v>
      </c>
      <c r="J31" s="2">
        <f>'[1]полн. свод '!F29</f>
        <v>260.30968992248057</v>
      </c>
      <c r="K31" s="1">
        <f t="shared" si="3"/>
        <v>97.473372955883747</v>
      </c>
    </row>
    <row r="32" spans="1:11" ht="15.75">
      <c r="A32" s="12">
        <f t="shared" si="4"/>
        <v>24</v>
      </c>
      <c r="B32" s="13" t="str">
        <f>'[1]полн. свод '!B30</f>
        <v>Баранина (кроме бескостного мяса), руб. за 1кг</v>
      </c>
      <c r="C32" s="2" t="s">
        <v>9</v>
      </c>
      <c r="D32" s="2" t="str">
        <f>'[1]полн. свод '!D30</f>
        <v>-</v>
      </c>
      <c r="E32" s="1" t="str">
        <f t="shared" si="1"/>
        <v>-</v>
      </c>
      <c r="F32" s="2">
        <v>322.41666666666669</v>
      </c>
      <c r="G32" s="2">
        <f>'[1]полн. свод '!C30</f>
        <v>322.46666666666664</v>
      </c>
      <c r="H32" s="1">
        <f t="shared" si="2"/>
        <v>100.01550788317392</v>
      </c>
      <c r="I32" s="2">
        <v>368.04525878253349</v>
      </c>
      <c r="J32" s="2">
        <f>'[1]полн. свод '!F30</f>
        <v>369.54590909090905</v>
      </c>
      <c r="K32" s="1">
        <f t="shared" si="3"/>
        <v>100.40773526422799</v>
      </c>
    </row>
    <row r="33" spans="1:11" ht="17.45" customHeight="1">
      <c r="A33" s="12">
        <f t="shared" si="4"/>
        <v>25</v>
      </c>
      <c r="B33" s="13" t="str">
        <f>'[1]полн. свод '!B31</f>
        <v>Куры (кроме куриных окорочков), руб. за 1кг</v>
      </c>
      <c r="C33" s="2">
        <v>123.29333333333334</v>
      </c>
      <c r="D33" s="2">
        <f>'[1]полн. свод '!D31</f>
        <v>114.83333333333333</v>
      </c>
      <c r="E33" s="1">
        <f t="shared" si="1"/>
        <v>93.138315129231103</v>
      </c>
      <c r="F33" s="2">
        <v>125.41000000000001</v>
      </c>
      <c r="G33" s="2">
        <f>'[1]полн. свод '!C31</f>
        <v>125.47999999999999</v>
      </c>
      <c r="H33" s="1">
        <f t="shared" si="2"/>
        <v>100.05581692050075</v>
      </c>
      <c r="I33" s="2">
        <v>153.37945206440722</v>
      </c>
      <c r="J33" s="2">
        <f>'[1]полн. свод '!F31</f>
        <v>154.36866883116883</v>
      </c>
      <c r="K33" s="1">
        <f t="shared" si="3"/>
        <v>100.64494738600725</v>
      </c>
    </row>
    <row r="34" spans="1:11" ht="14.25" customHeight="1">
      <c r="A34" s="15">
        <f t="shared" si="4"/>
        <v>26</v>
      </c>
      <c r="B34" s="34" t="str">
        <f>'[1]полн. свод '!B32</f>
        <v>Рыба мороженая неразделанная  (лимонема, камбала, треска, хек, сайда, путассу, минтай), руб. за 1кг</v>
      </c>
      <c r="C34" s="2" t="s">
        <v>9</v>
      </c>
      <c r="D34" s="2" t="str">
        <f>'[1]полн. свод '!D32</f>
        <v>-</v>
      </c>
      <c r="E34" s="1" t="str">
        <f t="shared" si="1"/>
        <v>-</v>
      </c>
      <c r="F34" s="2">
        <v>104.235</v>
      </c>
      <c r="G34" s="2">
        <f>'[1]полн. свод '!C32</f>
        <v>104.235</v>
      </c>
      <c r="H34" s="1">
        <f t="shared" si="2"/>
        <v>100</v>
      </c>
      <c r="I34" s="2">
        <v>177.59944555153299</v>
      </c>
      <c r="J34" s="2">
        <f>'[1]полн. свод '!F32</f>
        <v>179.26732683982681</v>
      </c>
      <c r="K34" s="1">
        <f t="shared" si="3"/>
        <v>100.93912527886235</v>
      </c>
    </row>
    <row r="35" spans="1:11" ht="15.75">
      <c r="A35" s="12">
        <f t="shared" si="4"/>
        <v>27</v>
      </c>
      <c r="B35" s="13" t="str">
        <f>'[1]полн. свод '!B33</f>
        <v>Сахар-песок, руб. за 1кг</v>
      </c>
      <c r="C35" s="2" t="s">
        <v>9</v>
      </c>
      <c r="D35" s="2" t="str">
        <f>'[1]полн. свод '!D33</f>
        <v>-</v>
      </c>
      <c r="E35" s="1" t="str">
        <f t="shared" si="1"/>
        <v>-</v>
      </c>
      <c r="F35" s="2">
        <v>30.180034188034192</v>
      </c>
      <c r="G35" s="2">
        <f>'[1]полн. свод '!C33</f>
        <v>28.51038461538462</v>
      </c>
      <c r="H35" s="1">
        <f t="shared" si="2"/>
        <v>94.467701519995103</v>
      </c>
      <c r="I35" s="2">
        <v>36.380025780248232</v>
      </c>
      <c r="J35" s="2">
        <f>'[1]полн. свод '!F33</f>
        <v>35.281098484848478</v>
      </c>
      <c r="K35" s="1">
        <f t="shared" si="3"/>
        <v>96.979311389063412</v>
      </c>
    </row>
    <row r="36" spans="1:11" ht="15.75">
      <c r="A36" s="12">
        <f t="shared" si="4"/>
        <v>28</v>
      </c>
      <c r="B36" s="13" t="str">
        <f>'[1]полн. свод '!B34</f>
        <v>Соль поваренная пищевая, руб. за 1кг</v>
      </c>
      <c r="C36" s="2" t="s">
        <v>9</v>
      </c>
      <c r="D36" s="2" t="str">
        <f>'[1]полн. свод '!D34</f>
        <v>-</v>
      </c>
      <c r="E36" s="1" t="str">
        <f t="shared" si="1"/>
        <v>-</v>
      </c>
      <c r="F36" s="2">
        <v>11.920408163265305</v>
      </c>
      <c r="G36" s="2">
        <f>'[1]полн. свод '!C34</f>
        <v>12.158571428571429</v>
      </c>
      <c r="H36" s="1">
        <f t="shared" si="2"/>
        <v>101.9979455572676</v>
      </c>
      <c r="I36" s="2">
        <v>14.496445573217841</v>
      </c>
      <c r="J36" s="2">
        <f>'[1]полн. свод '!F34</f>
        <v>14.535337465564739</v>
      </c>
      <c r="K36" s="1">
        <f t="shared" si="3"/>
        <v>100.26828571286985</v>
      </c>
    </row>
    <row r="37" spans="1:11" ht="15.75">
      <c r="A37" s="12">
        <f t="shared" si="4"/>
        <v>29</v>
      </c>
      <c r="B37" s="13" t="str">
        <f>'[1]полн. свод '!B35</f>
        <v>Чай черный байховый, руб. за 1кг</v>
      </c>
      <c r="C37" s="2" t="s">
        <v>9</v>
      </c>
      <c r="D37" s="2" t="str">
        <f>'[1]полн. свод '!D35</f>
        <v>-</v>
      </c>
      <c r="E37" s="1" t="str">
        <f t="shared" si="1"/>
        <v>-</v>
      </c>
      <c r="F37" s="2">
        <v>369.25200000000001</v>
      </c>
      <c r="G37" s="2">
        <f>'[1]полн. свод '!C35</f>
        <v>371.041</v>
      </c>
      <c r="H37" s="1">
        <f t="shared" si="2"/>
        <v>100.48449297498728</v>
      </c>
      <c r="I37" s="2">
        <v>509.89959234563901</v>
      </c>
      <c r="J37" s="2">
        <f>'[1]полн. свод '!F35</f>
        <v>523.81093023255812</v>
      </c>
      <c r="K37" s="1">
        <f t="shared" si="3"/>
        <v>102.72825044297922</v>
      </c>
    </row>
    <row r="38" spans="1:11" ht="15.75">
      <c r="A38" s="12">
        <f t="shared" si="4"/>
        <v>30</v>
      </c>
      <c r="B38" s="13" t="str">
        <f>'[1]полн. свод '!B36</f>
        <v>Рис шлифованный, руб. за 1кг</v>
      </c>
      <c r="C38" s="2" t="s">
        <v>9</v>
      </c>
      <c r="D38" s="2" t="str">
        <f>'[1]полн. свод '!D36</f>
        <v>-</v>
      </c>
      <c r="E38" s="1" t="str">
        <f t="shared" si="1"/>
        <v>-</v>
      </c>
      <c r="F38" s="2">
        <v>46.026547619047612</v>
      </c>
      <c r="G38" s="2">
        <f>'[1]полн. свод '!C36</f>
        <v>46.153846153846146</v>
      </c>
      <c r="H38" s="1">
        <f t="shared" si="2"/>
        <v>100.27657632688891</v>
      </c>
      <c r="I38" s="2">
        <v>56.885739499927901</v>
      </c>
      <c r="J38" s="2">
        <f>'[1]полн. свод '!F36</f>
        <v>58.803371212121213</v>
      </c>
      <c r="K38" s="1">
        <f t="shared" si="3"/>
        <v>103.37102361514654</v>
      </c>
    </row>
    <row r="39" spans="1:11" ht="15.75">
      <c r="A39" s="12">
        <f t="shared" si="4"/>
        <v>31</v>
      </c>
      <c r="B39" s="13" t="str">
        <f>'[1]полн. свод '!B37</f>
        <v>Пшено, руб. за 1кг</v>
      </c>
      <c r="C39" s="2" t="s">
        <v>9</v>
      </c>
      <c r="D39" s="2" t="str">
        <f>'[1]полн. свод '!D37</f>
        <v>-</v>
      </c>
      <c r="E39" s="1" t="str">
        <f t="shared" si="1"/>
        <v>-</v>
      </c>
      <c r="F39" s="2">
        <v>49.092264957264959</v>
      </c>
      <c r="G39" s="2">
        <f>'[1]полн. свод '!C37</f>
        <v>45.748942307692303</v>
      </c>
      <c r="H39" s="1">
        <f t="shared" si="2"/>
        <v>93.189716032692658</v>
      </c>
      <c r="I39" s="2">
        <v>57.329075390498787</v>
      </c>
      <c r="J39" s="2">
        <f>'[1]полн. свод '!F37</f>
        <v>55.559617424242425</v>
      </c>
      <c r="K39" s="1">
        <f t="shared" si="3"/>
        <v>96.913506882496108</v>
      </c>
    </row>
    <row r="40" spans="1:11" ht="15.75">
      <c r="A40" s="12">
        <f t="shared" si="4"/>
        <v>32</v>
      </c>
      <c r="B40" s="13" t="str">
        <f>'[1]полн. свод '!B38</f>
        <v>Крупа гречневая ядрица, руб. за 1кг</v>
      </c>
      <c r="C40" s="2" t="s">
        <v>9</v>
      </c>
      <c r="D40" s="2" t="str">
        <f>'[1]полн. свод '!D38</f>
        <v>-</v>
      </c>
      <c r="E40" s="1" t="str">
        <f t="shared" si="1"/>
        <v>-</v>
      </c>
      <c r="F40" s="2">
        <v>45.341840659340654</v>
      </c>
      <c r="G40" s="2">
        <f>'[1]полн. свод '!C38</f>
        <v>49.08576923076923</v>
      </c>
      <c r="H40" s="1">
        <f t="shared" si="2"/>
        <v>108.25711642268168</v>
      </c>
      <c r="I40" s="2">
        <v>57.081709562030483</v>
      </c>
      <c r="J40" s="2">
        <f>'[1]полн. свод '!F38</f>
        <v>63.653072586328392</v>
      </c>
      <c r="K40" s="1">
        <f t="shared" si="3"/>
        <v>111.51220430277553</v>
      </c>
    </row>
    <row r="41" spans="1:11" ht="15.75">
      <c r="A41" s="12">
        <f t="shared" si="4"/>
        <v>33</v>
      </c>
      <c r="B41" s="13" t="str">
        <f>'[1]полн. свод '!B39</f>
        <v>Вермишель, руб. за 1кг</v>
      </c>
      <c r="C41" s="2" t="s">
        <v>9</v>
      </c>
      <c r="D41" s="2" t="str">
        <f>'[1]полн. свод '!D39</f>
        <v>-</v>
      </c>
      <c r="E41" s="1" t="str">
        <f t="shared" si="1"/>
        <v>-</v>
      </c>
      <c r="F41" s="2">
        <v>36.502544642857139</v>
      </c>
      <c r="G41" s="2">
        <f>'[1]полн. свод '!C39</f>
        <v>36.719000000000001</v>
      </c>
      <c r="H41" s="1">
        <f t="shared" si="2"/>
        <v>100.59298703490585</v>
      </c>
      <c r="I41" s="2">
        <v>47.68414658846752</v>
      </c>
      <c r="J41" s="2">
        <f>'[1]полн. свод '!F39</f>
        <v>48.152456955922872</v>
      </c>
      <c r="K41" s="1">
        <f t="shared" si="3"/>
        <v>100.98210915149022</v>
      </c>
    </row>
    <row r="42" spans="1:11" ht="15.75">
      <c r="A42" s="12">
        <f t="shared" si="4"/>
        <v>34</v>
      </c>
      <c r="B42" s="13" t="str">
        <f>'[1]полн. свод '!B40</f>
        <v>Картофель, руб. за 1кг</v>
      </c>
      <c r="C42" s="2" t="s">
        <v>9</v>
      </c>
      <c r="D42" s="2" t="s">
        <v>9</v>
      </c>
      <c r="E42" s="1" t="str">
        <f t="shared" si="1"/>
        <v>-</v>
      </c>
      <c r="F42" s="2">
        <v>20.773015873015872</v>
      </c>
      <c r="G42" s="2">
        <f>'[1]полн. свод '!C40</f>
        <v>19.946190476190473</v>
      </c>
      <c r="H42" s="1">
        <f t="shared" si="2"/>
        <v>96.019714220218532</v>
      </c>
      <c r="I42" s="2">
        <v>25.977708270385722</v>
      </c>
      <c r="J42" s="2">
        <f>'[1]полн. свод '!F40</f>
        <v>26.401043388429756</v>
      </c>
      <c r="K42" s="1">
        <f t="shared" si="3"/>
        <v>101.62960917736777</v>
      </c>
    </row>
    <row r="43" spans="1:11" ht="15.75">
      <c r="A43" s="12">
        <f t="shared" si="4"/>
        <v>35</v>
      </c>
      <c r="B43" s="13" t="str">
        <f>'[1]полн. свод '!B41</f>
        <v>Капуста белокочанная свежая, руб. за 1кг</v>
      </c>
      <c r="C43" s="2" t="s">
        <v>9</v>
      </c>
      <c r="D43" s="2" t="s">
        <v>9</v>
      </c>
      <c r="E43" s="1" t="str">
        <f t="shared" si="1"/>
        <v>-</v>
      </c>
      <c r="F43" s="2">
        <v>24.150000000000002</v>
      </c>
      <c r="G43" s="2">
        <f>'[1]полн. свод '!C41</f>
        <v>20.322592592592592</v>
      </c>
      <c r="H43" s="1">
        <f t="shared" si="2"/>
        <v>84.151522122536605</v>
      </c>
      <c r="I43" s="2">
        <v>25.789324557857825</v>
      </c>
      <c r="J43" s="2">
        <f>'[1]полн. свод '!F41</f>
        <v>24.220037878787878</v>
      </c>
      <c r="K43" s="1">
        <f t="shared" si="3"/>
        <v>93.914975649907845</v>
      </c>
    </row>
    <row r="44" spans="1:11" ht="15.75">
      <c r="A44" s="12">
        <f t="shared" si="4"/>
        <v>36</v>
      </c>
      <c r="B44" s="13" t="str">
        <f>'[1]полн. свод '!B42</f>
        <v>Лук репчатый, руб. за 1кг</v>
      </c>
      <c r="C44" s="2" t="s">
        <v>9</v>
      </c>
      <c r="D44" s="2" t="s">
        <v>9</v>
      </c>
      <c r="E44" s="1" t="str">
        <f t="shared" si="1"/>
        <v>-</v>
      </c>
      <c r="F44" s="2">
        <v>23.52809523809524</v>
      </c>
      <c r="G44" s="2">
        <f>'[1]полн. свод '!C42</f>
        <v>21.865555555555556</v>
      </c>
      <c r="H44" s="1">
        <f t="shared" si="2"/>
        <v>92.933810979106369</v>
      </c>
      <c r="I44" s="2">
        <v>26.225530722368646</v>
      </c>
      <c r="J44" s="2">
        <f>'[1]полн. свод '!F42</f>
        <v>26.874962121212118</v>
      </c>
      <c r="K44" s="1">
        <f t="shared" si="3"/>
        <v>102.47633272218033</v>
      </c>
    </row>
    <row r="45" spans="1:11" ht="15.75">
      <c r="A45" s="12">
        <f t="shared" si="4"/>
        <v>37</v>
      </c>
      <c r="B45" s="13" t="str">
        <f>'[1]полн. свод '!B43</f>
        <v>Морковь, руб. за 1кг</v>
      </c>
      <c r="C45" s="2" t="s">
        <v>9</v>
      </c>
      <c r="D45" s="2" t="s">
        <v>9</v>
      </c>
      <c r="E45" s="1" t="str">
        <f t="shared" si="1"/>
        <v>-</v>
      </c>
      <c r="F45" s="2">
        <v>24.075000000000003</v>
      </c>
      <c r="G45" s="2">
        <f>'[1]полн. свод '!C43</f>
        <v>21.271851851851849</v>
      </c>
      <c r="H45" s="1">
        <f t="shared" si="2"/>
        <v>88.356601669166551</v>
      </c>
      <c r="I45" s="2">
        <v>27.505059556154052</v>
      </c>
      <c r="J45" s="2">
        <f>'[1]полн. свод '!F43</f>
        <v>27.518484848484846</v>
      </c>
      <c r="K45" s="1">
        <f t="shared" si="3"/>
        <v>100.04881026453836</v>
      </c>
    </row>
    <row r="46" spans="1:11" ht="15.75">
      <c r="A46" s="12">
        <f t="shared" si="4"/>
        <v>38</v>
      </c>
      <c r="B46" s="13" t="str">
        <f>'[1]полн. свод '!B44</f>
        <v>Яблоки отечественные, руб. за 1кг</v>
      </c>
      <c r="C46" s="2" t="s">
        <v>9</v>
      </c>
      <c r="D46" s="2" t="s">
        <v>9</v>
      </c>
      <c r="E46" s="1" t="str">
        <f t="shared" si="1"/>
        <v>-</v>
      </c>
      <c r="F46" s="2">
        <v>47.074999999999996</v>
      </c>
      <c r="G46" s="2">
        <f>'[1]полн. свод '!C44</f>
        <v>51.053749999999994</v>
      </c>
      <c r="H46" s="1">
        <f t="shared" si="2"/>
        <v>108.4519383961763</v>
      </c>
      <c r="I46" s="2">
        <v>57.895417507713638</v>
      </c>
      <c r="J46" s="2">
        <f>'[1]полн. свод '!F44</f>
        <v>64.424071969696968</v>
      </c>
      <c r="K46" s="1">
        <f t="shared" si="3"/>
        <v>111.27663421913054</v>
      </c>
    </row>
    <row r="47" spans="1:11" ht="15.75">
      <c r="A47" s="12">
        <f t="shared" si="4"/>
        <v>39</v>
      </c>
      <c r="B47" s="13" t="s">
        <v>10</v>
      </c>
      <c r="C47" s="2" t="s">
        <v>9</v>
      </c>
      <c r="D47" s="2" t="s">
        <v>9</v>
      </c>
      <c r="E47" s="1" t="str">
        <f t="shared" si="1"/>
        <v>-</v>
      </c>
      <c r="F47" s="5">
        <v>50102.454545454544</v>
      </c>
      <c r="G47" s="5">
        <v>51909.118181818187</v>
      </c>
      <c r="H47" s="1">
        <f t="shared" si="2"/>
        <v>103.60593837717987</v>
      </c>
      <c r="I47" s="2">
        <v>43.467575757575759</v>
      </c>
      <c r="J47" s="2">
        <v>43.602272727272712</v>
      </c>
      <c r="K47" s="1">
        <f t="shared" si="3"/>
        <v>100.30987918546039</v>
      </c>
    </row>
    <row r="48" spans="1:11" ht="15.75">
      <c r="A48" s="12">
        <f t="shared" si="4"/>
        <v>40</v>
      </c>
      <c r="B48" s="13" t="s">
        <v>11</v>
      </c>
      <c r="C48" s="2" t="s">
        <v>9</v>
      </c>
      <c r="D48" s="2" t="s">
        <v>9</v>
      </c>
      <c r="E48" s="1" t="str">
        <f t="shared" si="1"/>
        <v>-</v>
      </c>
      <c r="F48" s="5">
        <v>53984.777272727275</v>
      </c>
      <c r="G48" s="5">
        <v>54532.413636363643</v>
      </c>
      <c r="H48" s="1">
        <f t="shared" si="2"/>
        <v>101.01442738361177</v>
      </c>
      <c r="I48" s="2">
        <v>47.497840909090911</v>
      </c>
      <c r="J48" s="2">
        <v>47.499318181818168</v>
      </c>
      <c r="K48" s="1">
        <f t="shared" si="3"/>
        <v>100.0031101892191</v>
      </c>
    </row>
    <row r="49" spans="1:11" ht="21" customHeight="1">
      <c r="A49" s="15">
        <f t="shared" si="4"/>
        <v>41</v>
      </c>
      <c r="B49" s="13" t="s">
        <v>12</v>
      </c>
      <c r="C49" s="2" t="s">
        <v>9</v>
      </c>
      <c r="D49" s="2" t="s">
        <v>9</v>
      </c>
      <c r="E49" s="1" t="str">
        <f t="shared" si="1"/>
        <v>-</v>
      </c>
      <c r="F49" s="5">
        <v>51404.049999999996</v>
      </c>
      <c r="G49" s="5">
        <v>51881.147777777776</v>
      </c>
      <c r="H49" s="1">
        <f t="shared" si="2"/>
        <v>100.92813266226645</v>
      </c>
      <c r="I49" s="2">
        <v>45.322866666666663</v>
      </c>
      <c r="J49" s="2">
        <v>45.480000000000004</v>
      </c>
      <c r="K49" s="1">
        <f t="shared" si="3"/>
        <v>100.34669769343807</v>
      </c>
    </row>
    <row r="50" spans="1:11" ht="18.75" customHeight="1">
      <c r="A50" s="15">
        <f t="shared" si="4"/>
        <v>42</v>
      </c>
      <c r="B50" s="13" t="s">
        <v>13</v>
      </c>
      <c r="C50" s="2" t="s">
        <v>9</v>
      </c>
      <c r="D50" s="2" t="s">
        <v>9</v>
      </c>
      <c r="E50" s="1" t="str">
        <f t="shared" si="1"/>
        <v>-</v>
      </c>
      <c r="F50" s="5">
        <v>54837.721428571436</v>
      </c>
      <c r="G50" s="5">
        <v>55244.283333333333</v>
      </c>
      <c r="H50" s="1">
        <f t="shared" si="2"/>
        <v>100.74139095164898</v>
      </c>
      <c r="I50" s="2">
        <v>45.830000000000005</v>
      </c>
      <c r="J50" s="2">
        <v>45.9835294117647</v>
      </c>
      <c r="K50" s="1">
        <f t="shared" si="3"/>
        <v>100.33499762549573</v>
      </c>
    </row>
    <row r="51" spans="1:11" ht="21" customHeight="1">
      <c r="A51" s="15">
        <f t="shared" si="4"/>
        <v>43</v>
      </c>
      <c r="B51" s="13" t="s">
        <v>14</v>
      </c>
      <c r="C51" s="2" t="s">
        <v>9</v>
      </c>
      <c r="D51" s="2" t="s">
        <v>9</v>
      </c>
      <c r="E51" s="1" t="str">
        <f t="shared" si="1"/>
        <v>-</v>
      </c>
      <c r="F51" s="5">
        <v>33000.066666666666</v>
      </c>
      <c r="G51" s="5">
        <v>28966.666666666668</v>
      </c>
      <c r="H51" s="1">
        <f t="shared" si="2"/>
        <v>87.777600449292024</v>
      </c>
      <c r="I51" s="2">
        <v>22.582142857142856</v>
      </c>
      <c r="J51" s="2">
        <v>22.084523809523809</v>
      </c>
      <c r="K51" s="1">
        <f t="shared" si="3"/>
        <v>97.796404660235126</v>
      </c>
    </row>
    <row r="52" spans="1:11" ht="15.75">
      <c r="A52" s="17"/>
      <c r="B52" s="18"/>
      <c r="C52" s="4"/>
      <c r="D52" s="4"/>
      <c r="E52" s="3"/>
      <c r="F52" s="4"/>
      <c r="G52" s="4"/>
      <c r="H52" s="3"/>
      <c r="I52" s="4"/>
      <c r="J52" s="4"/>
      <c r="K52" s="3"/>
    </row>
    <row r="53" spans="1:11" ht="15.75">
      <c r="A53" s="19"/>
      <c r="B53" s="18"/>
      <c r="C53" s="4"/>
      <c r="D53" s="4"/>
      <c r="E53" s="3"/>
      <c r="F53" s="3"/>
      <c r="G53" s="3"/>
      <c r="H53" s="3"/>
      <c r="I53" s="4"/>
      <c r="J53" s="4"/>
      <c r="K53" s="3"/>
    </row>
    <row r="54" spans="1:11" ht="4.5" hidden="1" customHeight="1">
      <c r="A54" s="20"/>
      <c r="B54" s="21"/>
      <c r="C54" s="29"/>
      <c r="D54" s="29"/>
      <c r="E54" s="3"/>
      <c r="F54" s="3"/>
      <c r="G54" s="3"/>
      <c r="H54" s="3"/>
      <c r="I54" s="30"/>
      <c r="J54" s="30"/>
    </row>
    <row r="55" spans="1:11" ht="18.75">
      <c r="A55" s="22"/>
      <c r="I55" s="23"/>
      <c r="J55" s="23"/>
    </row>
    <row r="56" spans="1:11" ht="18.75">
      <c r="A56" s="22"/>
      <c r="K56" s="24"/>
    </row>
    <row r="57" spans="1:11" ht="18.75" customHeight="1">
      <c r="A57" s="25"/>
      <c r="K57" s="26"/>
    </row>
    <row r="58" spans="1:11">
      <c r="A58" s="31"/>
    </row>
    <row r="66" spans="1:8" ht="12" customHeight="1"/>
    <row r="67" spans="1:8" ht="14.25" customHeight="1"/>
    <row r="69" spans="1:8" ht="14.25" customHeight="1">
      <c r="A69" s="16"/>
      <c r="C69" s="16"/>
      <c r="D69" s="16"/>
      <c r="E69" s="16"/>
      <c r="F69" s="16"/>
      <c r="G69" s="16"/>
      <c r="H69" s="16"/>
    </row>
    <row r="70" spans="1:8" ht="13.5" customHeight="1">
      <c r="A70" s="16"/>
      <c r="C70" s="16"/>
      <c r="D70" s="16"/>
      <c r="E70" s="16"/>
      <c r="F70" s="16"/>
      <c r="G70" s="16"/>
      <c r="H70" s="16"/>
    </row>
    <row r="71" spans="1:8" ht="13.5" customHeight="1">
      <c r="A71" s="16"/>
      <c r="C71" s="16"/>
      <c r="D71" s="16"/>
      <c r="E71" s="16"/>
      <c r="F71" s="16"/>
      <c r="G71" s="16"/>
      <c r="H71" s="16"/>
    </row>
    <row r="72" spans="1:8" ht="13.5" customHeight="1">
      <c r="A72" s="16"/>
      <c r="C72" s="16"/>
      <c r="D72" s="16"/>
      <c r="E72" s="16"/>
      <c r="F72" s="16"/>
      <c r="G72" s="16"/>
      <c r="H72" s="16"/>
    </row>
    <row r="73" spans="1:8" ht="13.5" customHeight="1">
      <c r="A73" s="16"/>
      <c r="C73" s="16"/>
      <c r="D73" s="16"/>
      <c r="E73" s="16"/>
      <c r="F73" s="16"/>
      <c r="G73" s="16"/>
      <c r="H73" s="16"/>
    </row>
    <row r="74" spans="1:8" ht="13.5" customHeight="1">
      <c r="A74" s="16"/>
      <c r="C74" s="16"/>
      <c r="D74" s="16"/>
      <c r="E74" s="16"/>
      <c r="F74" s="16"/>
      <c r="G74" s="16"/>
      <c r="H74" s="16"/>
    </row>
    <row r="75" spans="1:8" ht="13.5" customHeight="1">
      <c r="A75" s="16"/>
      <c r="C75" s="16"/>
      <c r="D75" s="16"/>
      <c r="E75" s="16"/>
      <c r="F75" s="16"/>
      <c r="G75" s="16"/>
      <c r="H75" s="16"/>
    </row>
    <row r="76" spans="1:8" ht="15" customHeight="1">
      <c r="A76" s="16"/>
      <c r="C76" s="16"/>
      <c r="D76" s="16"/>
      <c r="E76" s="16"/>
      <c r="F76" s="16"/>
      <c r="G76" s="16"/>
      <c r="H76" s="16"/>
    </row>
    <row r="77" spans="1:8" ht="8.25" customHeight="1">
      <c r="A77" s="16"/>
      <c r="C77" s="16"/>
      <c r="D77" s="16"/>
      <c r="E77" s="16"/>
      <c r="F77" s="16"/>
      <c r="G77" s="16"/>
      <c r="H77" s="16"/>
    </row>
    <row r="78" spans="1:8" ht="16.5" customHeight="1">
      <c r="A78" s="16"/>
      <c r="C78" s="16"/>
      <c r="D78" s="16"/>
      <c r="E78" s="16"/>
      <c r="F78" s="16"/>
      <c r="G78" s="16"/>
      <c r="H78" s="16"/>
    </row>
    <row r="79" spans="1:8" ht="9.75" customHeight="1">
      <c r="A79" s="16"/>
      <c r="C79" s="16"/>
      <c r="D79" s="16"/>
      <c r="E79" s="16"/>
      <c r="F79" s="16"/>
      <c r="G79" s="16"/>
      <c r="H79" s="16"/>
    </row>
    <row r="81" spans="1:8" ht="12" customHeight="1">
      <c r="A81" s="16"/>
      <c r="C81" s="16"/>
      <c r="D81" s="16"/>
      <c r="E81" s="16"/>
      <c r="F81" s="16"/>
      <c r="G81" s="16"/>
      <c r="H81" s="16"/>
    </row>
  </sheetData>
  <mergeCells count="15">
    <mergeCell ref="A3:K3"/>
    <mergeCell ref="A5:A7"/>
    <mergeCell ref="B5:B7"/>
    <mergeCell ref="C5:E5"/>
    <mergeCell ref="F5:H5"/>
    <mergeCell ref="I5:K5"/>
    <mergeCell ref="C6:C7"/>
    <mergeCell ref="D6:D7"/>
    <mergeCell ref="E6:E7"/>
    <mergeCell ref="F6:F7"/>
    <mergeCell ref="G6:G7"/>
    <mergeCell ref="H6:H7"/>
    <mergeCell ref="I6:I7"/>
    <mergeCell ref="J6:J7"/>
    <mergeCell ref="K6:K7"/>
  </mergeCells>
  <pageMargins left="0.98425196850393704" right="0.39370078740157483" top="0.19685039370078741" bottom="0.19685039370078741" header="0" footer="0.19685039370078741"/>
  <pageSetup paperSize="9" scale="60" fitToWidth="0" fitToHeight="0" orientation="landscape" r:id="rId1"/>
  <headerFooter alignWithMargins="0">
    <oddFooter>&amp;R&amp;8&amp;P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Дин. с начала года</vt:lpstr>
      <vt:lpstr>'Дин. с начала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Рязанцев Алексей Станиславович</dc:creator>
  <cp:lastModifiedBy>Игорь</cp:lastModifiedBy>
  <cp:lastPrinted>2020-04-23T07:21:55Z</cp:lastPrinted>
  <dcterms:created xsi:type="dcterms:W3CDTF">2020-04-22T06:12:40Z</dcterms:created>
  <dcterms:modified xsi:type="dcterms:W3CDTF">2020-05-26T05:30:51Z</dcterms:modified>
</cp:coreProperties>
</file>